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<sst xmlns="http://schemas.openxmlformats.org/spreadsheetml/2006/main" count="187" uniqueCount="187">
  <si>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</si>
  <si>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</si>
  <si>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</si>
  <si>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</si>
  <si>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</si>
  <si>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</si>
  <si>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</si>
  <si>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</si>
  <si>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</si>
  <si>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1 01 02021 01 0000</t>
  </si>
  <si>
    <t>1 01 02022 01 0000</t>
  </si>
  <si>
    <t>1 05 00000 00 0000</t>
  </si>
  <si>
    <t>1.2.Налоги на совокупный доход</t>
  </si>
  <si>
    <t>1 06 00000 00 0000</t>
  </si>
  <si>
    <t>1.3.Налоги на имущество</t>
  </si>
  <si>
    <t>1 06 02010 02 0000</t>
  </si>
  <si>
    <t>1.3.1.Налог на имущество организаций по имуществу, не входящему в Единую систему газоснабжения(сумма платежа)</t>
  </si>
  <si>
    <t>1 08 00000 00 0000</t>
  </si>
  <si>
    <t>1.4.Государственная пошлина</t>
  </si>
  <si>
    <t>1 08 03010 01 0000</t>
  </si>
  <si>
    <t>1.4.1.Государственная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Федерации)(сумма платежа)</t>
  </si>
  <si>
    <t>1 08 07140 01 0000</t>
  </si>
  <si>
    <t>1.4.2.Государственная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средствами(сумма платежа)</t>
  </si>
  <si>
    <t>1 09 00000 00 0000</t>
  </si>
  <si>
    <t>1 09 01030 05 0000</t>
  </si>
  <si>
    <t>1.5.Задолженность и перерасчеты по отмененным налогам, сборам и иным обязательным платежам</t>
  </si>
  <si>
    <t>1.5.1.Налог на прибыль организаций, зачислявшийся до 1 января 2005 года в местные бюджеты, мобилизуемый на территориях муниципальных районов(сумма платежа)</t>
  </si>
  <si>
    <t>1 11 00000 00 0000</t>
  </si>
  <si>
    <t>1 11 05010 10 0000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</si>
  <si>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</si>
  <si>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</si>
  <si>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</si>
  <si>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1 12 01000 01 0000</t>
  </si>
  <si>
    <t>1 12 00000 00 0000</t>
  </si>
  <si>
    <t>1.7.Платежи при пользовании природными ресурсами</t>
  </si>
  <si>
    <t>1.7.1.Плата за негативное воздействие на окружающую среду</t>
  </si>
  <si>
    <t>1 14 00000 00 0000</t>
  </si>
  <si>
    <t>1 14 06014 10 0000</t>
  </si>
  <si>
    <t>1 16 00000 00 0000</t>
  </si>
  <si>
    <t>1 16 25050 01 0000</t>
  </si>
  <si>
    <t>1 16 25060 01 0000</t>
  </si>
  <si>
    <t>1 16 30000 01 0000</t>
  </si>
  <si>
    <t>1 16 90050 05 0000</t>
  </si>
  <si>
    <t>1 17 00000 00 0000</t>
  </si>
  <si>
    <t>1 17 05050 05 0000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</si>
  <si>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</si>
  <si>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</si>
  <si>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</si>
  <si>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</si>
  <si>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</si>
  <si>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</si>
  <si>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</si>
  <si>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</si>
  <si>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</si>
  <si>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</si>
  <si>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</si>
  <si>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2 02 02024 05 0000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</si>
  <si>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</si>
  <si>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</si>
  <si>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</si>
  <si>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</si>
  <si>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</si>
  <si>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</si>
  <si>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</si>
  <si>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2 02 03036 05 0000</t>
  </si>
  <si>
    <t>2 02 03043 05 0000</t>
  </si>
  <si>
    <t>2 02 03045 05 0000</t>
  </si>
  <si>
    <t>2 02 03046 05 0000</t>
  </si>
  <si>
    <t>ИТОГО ДОХОДОВ</t>
  </si>
  <si>
    <t>2 02 03048 05 0000</t>
  </si>
  <si>
    <t xml:space="preserve">1.1.1.Налог на доходы физических лиц </t>
  </si>
  <si>
    <t>1.1.1.1.Налог на доходы физических лиц с доходов, полученных в виде дивидендов от долевого участия в деятельности организаций(сумма платежа)</t>
  </si>
  <si>
    <t>1.1.1.2.Налог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практикой(сумма платежа)</t>
  </si>
  <si>
    <t>1.1.1.3.Налог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практикой(сумма платежа)</t>
  </si>
  <si>
    <t>1 09 07000 05 0000</t>
  </si>
  <si>
    <t>1 14 02032 05 0000</t>
  </si>
  <si>
    <t xml:space="preserve">                                                                                             </t>
  </si>
  <si>
    <t>2.1.3.7.Субвенции бюджетам муниципальных районов на поддержку элитного семеноводства</t>
  </si>
  <si>
    <t>2 02 04000 00 0000</t>
  </si>
  <si>
    <t>1 09 06010 02 0000</t>
  </si>
  <si>
    <t>1.5.4.Прочие налоги и сборы(по отменённым налогам)</t>
  </si>
  <si>
    <t>2 02 03033 05 0000</t>
  </si>
  <si>
    <t>2 02 04025 05 0000</t>
  </si>
  <si>
    <t>2.1.3.5.Субвенции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</si>
  <si>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2.1.3.6.Субвенции бюджетам муниципальных районов на оздоровление детей</t>
  </si>
  <si>
    <t>2.1.4.Иные межбюджетные трансферты</t>
  </si>
  <si>
    <t xml:space="preserve">1 01 02030 01 0000 </t>
  </si>
  <si>
    <t>2 02 02077 05 0000</t>
  </si>
  <si>
    <t>2 02 03070 05 0000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</si>
  <si>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</si>
  <si>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</si>
  <si>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1 11 07015 050000</t>
  </si>
  <si>
    <t>1 13 00000 00 0000</t>
  </si>
  <si>
    <t>1.8.Доходы от оказания платных услуг и компенсации затрат государства</t>
  </si>
  <si>
    <t>1 13 03050 05 0000</t>
  </si>
  <si>
    <t>1.8.1.Прочие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</si>
  <si>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1.9.Доходы от продажи материальных и нематериальных активов</t>
  </si>
  <si>
    <t>1.10.Штрафы, санкции, возмещение ущерба</t>
  </si>
  <si>
    <t>1.11.Прочие неналоговые доходы</t>
  </si>
  <si>
    <t>1.11.1.Прочие неналоговые доходы бюджетов муниципальных районов</t>
  </si>
  <si>
    <t>1.2.1.Единый налог на вмененный доход для отдельных видов деятельности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</si>
  <si>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</si>
  <si>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</si>
  <si>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</si>
  <si>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>2.1.3.8.Субвенции бюджетам муниципальных районов на компенсацию части затрат на страхование урожая, многолетних насаждений</t>
  </si>
  <si>
    <t>2 02 03040 05 0000</t>
  </si>
  <si>
    <t>2.1.3.9.Субвенции бюджетам муниципальных районов на поддержку племенного животноводства</t>
  </si>
  <si>
    <t>2.1.3.10.Субвенции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</si>
  <si>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2.1.3.11.Субвенции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</si>
  <si>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2.1.3.12.Субвенции бюджетам муниципальных районов на компенсацию части затрат на приобретение средств химизации</t>
  </si>
  <si>
    <t>1 14 02033 05 0000</t>
  </si>
  <si>
    <t>1.9.2.Доходы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</si>
  <si>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ДОХОДОВ РАЙОННОГО БЮДЖЕТА ПО КОДАМ ВИДОВ ,ПОДВИДОВ ДОХОДОВ,</t>
  </si>
  <si>
    <t>Уточненный план на 2011 год</t>
  </si>
  <si>
    <t>2 19 00000 00 0000</t>
  </si>
  <si>
    <t>2 19 05000 05 0000</t>
  </si>
  <si>
    <t>1 01 02070 01 0000</t>
  </si>
  <si>
    <t>1.1.1.6.Налог на доходыфизических лиц с доходов, полученных физическими лицами, являющимися иностроннами гражданами, осуществляющими трудовую деятельность по найму у физических лиц на основании патента</t>
  </si>
  <si>
    <t>1 05 02010 02 0000</t>
  </si>
  <si>
    <t>1 05 03010 01 0000</t>
  </si>
  <si>
    <t>1.2.3.Единый сельскохозяйственный налог</t>
  </si>
  <si>
    <t>1 16 03010 01 0000</t>
  </si>
  <si>
    <t>1.10.1.Денежные взыскания (штрафы) за нарушение законодательства о налогах и сборах, предусмотренные статьями 116, 118, 1191 пунктами 1 и 2 статьи 120, статьями 125, 126, 128, 129, 1291, 132, 133, 134, 135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</si>
  <si>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1.10.2.Денежные взыскания (штрафы) за нарушение законодательства в области охраны окружающей среды</t>
  </si>
  <si>
    <t>1.10.3.Денежные взыскания (штрафы) за нарушение земельного законодательства</t>
  </si>
  <si>
    <t>1.10.4.Денежные взыскания (штрафы) за административные правонарушения в области дорожного движения</t>
  </si>
  <si>
    <t>1.9.1.Доходы от реализации имущества, находящегося в оперативном управлении учреждений, находящихся в ведении органов управления муниципальных районов</t>
  </si>
  <si>
    <t>2 02 03051 05 0000</t>
  </si>
  <si>
    <t>2.1.3.13.Субвенции бюджетам муниципальных районов на компенсацию части затрат на приобретение средств химической защиты растений</t>
  </si>
  <si>
    <t>2 02 04034 05 0000</t>
  </si>
  <si>
    <t>2.1.4.3.Межбюджетные трансферты, передаваемые бюджетам муниципальных районов на реализацию региональных программ модернизации здравоохранения в части укрепления материально-технической базы медицинских учреждений</t>
  </si>
  <si>
    <t>2 07 00000 00 0000</t>
  </si>
  <si>
    <t>2 07 05000 05 0000</t>
  </si>
  <si>
    <t>2 02 03007 05 0000</t>
  </si>
  <si>
    <t>2.1.3.1.Субвенции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</si>
  <si>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2 02 03069 05 0000</t>
  </si>
  <si>
    <t>2.1.3.14.Субвенции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</si>
  <si>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2.1.3.15.Субвенции на обеспечение жильем отдельных категорий граждан, установленных ФЗ от 12 января 1995 года №5-ФЗ "О ветеранах" и от 24 ноября 1995 года № 181-ФЗ "О социальной защите инвалидов в РФ"</t>
  </si>
  <si>
    <t>2.1.4.2.Межбюджетные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</si>
  <si>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1 11 05025 05 0000</t>
  </si>
  <si>
    <t>1 14 06025 05 0000</t>
  </si>
  <si>
    <t>1.9.3.Доходы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</si>
  <si>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1.9.4.Доходы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</si>
  <si>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1.6.1.Доходы,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</si>
  <si>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</si>
  <si>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1.6.3.Доходы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</si>
  <si>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1.6.4.Доходы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</si>
  <si>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1.6.5.Прочие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</si>
  <si>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2 02 02003 05 0000 </t>
  </si>
  <si>
    <t>2.1.2.1.Субсидии бюджетам муниципальных районов на реформирование муниципальных финансов за счет средств областного бюджета</t>
  </si>
  <si>
    <t>2 02 02009 05 0000</t>
  </si>
  <si>
    <t>2.1.2.2.Субсидии на государственную поддержку малого и среднего предпринимательства, включая крестьянские (фермерские) хозяйства, на софинансирование утвержденных в установленном порядке муниципальных программ поддержки малого предпринимательства, отбор которых осуществляется на конкурсной основе</t>
  </si>
  <si>
    <t>2.1.2.3.Субсидии на денежные выплаты медицинскому персоналу фельдшерско-акушерских пунктов, врачам, фельдшерам и медицинским сёстрам скорой медицинской помощи муниципальных учреждений здравоохранения</t>
  </si>
  <si>
    <t>2.1.2.6.Прочие субсидии бюджетам муниципальных районов</t>
  </si>
  <si>
    <t>2 02 02051 05 0000</t>
  </si>
  <si>
    <t>2.1.2.4.Субсидии  на обеспечение жильем молодых семей</t>
  </si>
  <si>
    <t>2.1.2.5.Субсидии на бюджетные инвестиции в объекты капитального строительства собственности муниципальных образований</t>
  </si>
  <si>
    <t>2 02 03078 05 0000</t>
  </si>
  <si>
    <t>2.1.3.16.Субвенция на модернизацию региональных систем общего образования</t>
  </si>
  <si>
    <t>2 18 00000 00 0000</t>
  </si>
  <si>
    <t>2 18 05030 05 0000</t>
  </si>
  <si>
    <t>2.2.Доходы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</si>
  <si>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2.2.1.Доходы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</si>
  <si>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2.3.Возврат остатков субсидий и субвенций прошлых лет</t>
  </si>
  <si>
    <t>2.3.1.Возврат остатков субсидий и субвенций из бюджетов муниципальных районов</t>
  </si>
  <si>
    <t>2.4.Прочие безвозмездные поступления</t>
  </si>
  <si>
    <t>2.4.1.Прочие безвозмездные поступления в бюджеты муниципальных районов</t>
  </si>
  <si>
    <t>Исполнено за 2011 год</t>
  </si>
  <si>
    <t>1 01 02040 01 0000</t>
  </si>
  <si>
    <t>1.1.1.4.Налог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</si>
  <si>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1.1.1.5.Налог на доходы физических лиц с доходов, полученных физическими лицами, не являющимися налоговыми резидентами РФ</t>
  </si>
  <si>
    <t>1 09 03023 01 0000</t>
  </si>
  <si>
    <t>1.5.2.Платежи за добычу подземных вод</t>
  </si>
  <si>
    <t>1.5.3.Налог с продаж</t>
  </si>
  <si>
    <t>1.10.5.Денежные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</si>
  <si>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1.10.6.Прочие поступления от денежных взысканий (штрафов) и иных сумм в возмещение ущерба, зачисляемые в бюджеты муниципальных районов</t>
  </si>
  <si>
    <t>1 16 33000 05 0000</t>
  </si>
  <si>
    <t>Приложение 1</t>
  </si>
  <si>
    <t xml:space="preserve">к решению Земского собрания  </t>
  </si>
  <si>
    <t>Большемурашкинского муниципального района</t>
  </si>
  <si>
    <t xml:space="preserve">Нижегородской области </t>
  </si>
  <si>
    <t>"Об утверждении отчета об исполнении районного бюджета за 2011 год "</t>
  </si>
  <si>
    <t>Исполнение</t>
  </si>
  <si>
    <t>классификации операций сектора государственного управления ,</t>
  </si>
  <si>
    <t>относящихся к доходам бюджета , за 2011 год</t>
  </si>
  <si>
    <t>2.1.2.Субсидии бюджетам субъектов Российской Федерации и муниципальных образований (межбюджетные субсидии)</t>
  </si>
  <si>
    <t>доходов районного бюджета по кодам видов доходов , подвидов доходов,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</si>
</sst>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</numFmts>
  <fonts count="9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77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77" fontId="7" fillId="0" borderId="2" xfId="0" applyNumberFormat="1" applyFont="1" applyBorder="1" applyAlignment="1">
      <alignment horizontal="center"/>
    </xf>
    <xf numFmtId="177" fontId="8" fillId="0" borderId="2" xfId="0" applyNumberFormat="1" applyFont="1" applyBorder="1" applyAlignment="1">
      <alignment horizontal="center" wrapText="1"/>
    </xf>
    <xf numFmtId="172" fontId="7" fillId="0" borderId="2" xfId="0" applyNumberFormat="1" applyFont="1" applyBorder="1" applyAlignment="1">
      <alignment horizontal="left" vertical="center" wrapText="1"/>
    </xf>
    <xf numFmtId="177" fontId="7" fillId="0" borderId="2" xfId="0" applyNumberFormat="1" applyFont="1" applyBorder="1" applyAlignment="1">
      <alignment horizontal="center" wrapText="1"/>
    </xf>
    <xf numFmtId="177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0"/>
  <sheetViews>
    <sheetView tabSelected="1" workbookViewId="0" topLeftCell="A21">
      <selection activeCell="A1" sqref="A1:E21"/>
    </sheetView>
  </sheetViews>
  <sheetFormatPr defaultColWidth="9.140625" defaultRowHeight="12.75"/>
  <cols>
    <col min="1" max="1" width="20.28125" style="0" customWidth="1"/>
    <col min="2" max="2" width="36.57421875" style="0" customWidth="1"/>
    <col min="3" max="3" width="13.421875" style="0" customWidth="1"/>
    <col min="4" max="4" width="12.8515625" style="0" customWidth="1"/>
    <col min="5" max="5" width="14.28125" style="0" customWidth="1"/>
  </cols>
  <sheetData>
    <row r="3" spans="1:5" ht="18.75">
      <c r="A3" s="1"/>
      <c r="B3" s="5" t="s">
        <v>177</v>
      </c>
      <c r="C3" s="5"/>
      <c r="D3" s="5"/>
      <c r="E3" s="5"/>
    </row>
    <row r="4" spans="1:5" ht="18.75">
      <c r="A4" s="5" t="s">
        <v>178</v>
      </c>
      <c r="B4" s="5"/>
      <c r="C4" s="5"/>
      <c r="D4" s="5"/>
      <c r="E4" s="5"/>
    </row>
    <row r="5" spans="1:5" ht="18.75">
      <c r="A5" s="2"/>
      <c r="B5" s="5" t="s">
        <v>179</v>
      </c>
      <c r="C5" s="5"/>
      <c r="D5" s="5"/>
      <c r="E5" s="5"/>
    </row>
    <row r="6" spans="1:5" ht="18.75">
      <c r="A6" s="2"/>
      <c r="B6" s="5" t="s">
        <v>180</v>
      </c>
      <c r="C6" s="5"/>
      <c r="D6" s="5"/>
      <c r="E6" s="5"/>
    </row>
    <row r="7" spans="1:5" ht="18.75">
      <c r="A7" s="5" t="s">
        <v>181</v>
      </c>
      <c r="B7" s="6"/>
      <c r="C7" s="6"/>
      <c r="D7" s="6"/>
      <c r="E7" s="6"/>
    </row>
    <row r="8" ht="12.75">
      <c r="B8" t="s">
        <v>76</v>
      </c>
    </row>
    <row r="9" spans="1:5" ht="31.5" customHeight="1">
      <c r="A9" s="7" t="s">
        <v>182</v>
      </c>
      <c r="B9" s="8"/>
      <c r="C9" s="8"/>
      <c r="D9" s="8"/>
      <c r="E9" s="8"/>
    </row>
    <row r="10" spans="1:5" ht="20.25" hidden="1">
      <c r="A10" s="3" t="s">
        <v>112</v>
      </c>
      <c r="B10" s="3"/>
      <c r="C10" s="3"/>
      <c r="D10" s="3"/>
      <c r="E10" s="4"/>
    </row>
    <row r="11" spans="1:5" ht="18.75">
      <c r="A11" s="9" t="s">
        <v>186</v>
      </c>
      <c r="B11" s="10"/>
      <c r="C11" s="10"/>
      <c r="D11" s="10"/>
      <c r="E11" s="10"/>
    </row>
    <row r="12" spans="1:5" ht="18.75">
      <c r="A12" s="9" t="s">
        <v>183</v>
      </c>
      <c r="B12" s="10"/>
      <c r="C12" s="10"/>
      <c r="D12" s="10"/>
      <c r="E12" s="10"/>
    </row>
    <row r="13" spans="1:5" ht="18.75">
      <c r="A13" s="11" t="s">
        <v>184</v>
      </c>
      <c r="B13" s="12"/>
      <c r="C13" s="12"/>
      <c r="D13" s="12"/>
      <c r="E13" s="12"/>
    </row>
    <row r="14" spans="1:5" ht="83.25" customHeight="1">
      <c r="A14" s="13" t="s">
        <v>0</v>
      </c>
      <c r="B14" s="13" t="s">
        <v>1</v>
      </c>
      <c r="C14" s="14" t="s">
        <v>113</v>
      </c>
      <c r="D14" s="14" t="s">
        <v>167</v>
      </c>
      <c r="E14" s="14" t="s">
        <v>2</v>
      </c>
    </row>
    <row r="15" spans="1:5" ht="15.75" customHeight="1">
      <c r="A15" s="15" t="s">
        <v>3</v>
      </c>
      <c r="B15" s="16" t="s">
        <v>4</v>
      </c>
      <c r="C15" s="17">
        <f>C16+C24+C27+C29+C32+C37+C43+C47+C52+C59</f>
        <v>58104.399999999994</v>
      </c>
      <c r="D15" s="17">
        <f>D16+D24+D27+D29+D32+D37+D43+D45+D47+D52+D59</f>
        <v>63188.100000000006</v>
      </c>
      <c r="E15" s="17">
        <f>D15/C15*100</f>
        <v>108.74925134757439</v>
      </c>
    </row>
    <row r="16" spans="1:5" ht="22.5" customHeight="1">
      <c r="A16" s="15" t="s">
        <v>5</v>
      </c>
      <c r="B16" s="16" t="s">
        <v>6</v>
      </c>
      <c r="C16" s="17">
        <f>C17</f>
        <v>44450</v>
      </c>
      <c r="D16" s="17">
        <f>D17</f>
        <v>49885.700000000004</v>
      </c>
      <c r="E16" s="17">
        <f>D16/C16*100</f>
        <v>112.22879640044997</v>
      </c>
    </row>
    <row r="17" spans="1:5" ht="38.25" customHeight="1">
      <c r="A17" s="15" t="s">
        <v>8</v>
      </c>
      <c r="B17" s="18" t="s">
        <v>70</v>
      </c>
      <c r="C17" s="17">
        <f>C18+C19+C20+C23+C22</f>
        <v>44450</v>
      </c>
      <c r="D17" s="17">
        <f>D18+D19+D20+D23+D22</f>
        <v>49885.700000000004</v>
      </c>
      <c r="E17" s="17">
        <f>D17/C17*100</f>
        <v>112.22879640044997</v>
      </c>
    </row>
    <row r="18" spans="1:5" ht="80.25" customHeight="1">
      <c r="A18" s="23" t="s">
        <v>7</v>
      </c>
      <c r="B18" s="24" t="s">
        <v>71</v>
      </c>
      <c r="C18" s="25"/>
      <c r="D18" s="25">
        <v>18.4</v>
      </c>
      <c r="E18" s="26"/>
    </row>
    <row r="19" spans="1:5" ht="188.25" customHeight="1">
      <c r="A19" s="23" t="s">
        <v>9</v>
      </c>
      <c r="B19" s="27" t="s">
        <v>72</v>
      </c>
      <c r="C19" s="25">
        <v>44450</v>
      </c>
      <c r="D19" s="25">
        <v>49568.8</v>
      </c>
      <c r="E19" s="28">
        <f>D19/C19*100</f>
        <v>111.51586051743531</v>
      </c>
    </row>
    <row r="20" spans="1:5" ht="171" customHeight="1">
      <c r="A20" s="23" t="s">
        <v>10</v>
      </c>
      <c r="B20" s="27" t="s">
        <v>73</v>
      </c>
      <c r="C20" s="29"/>
      <c r="D20" s="25">
        <v>239.2</v>
      </c>
      <c r="E20" s="28"/>
    </row>
    <row r="21" spans="1:5" ht="161.25" customHeight="1">
      <c r="A21" s="23" t="s">
        <v>168</v>
      </c>
      <c r="B21" s="27" t="s">
        <v>169</v>
      </c>
      <c r="C21" s="29"/>
      <c r="D21" s="25">
        <v>0.1</v>
      </c>
      <c r="E21" s="28"/>
    </row>
    <row r="22" spans="1:5" ht="66.75" customHeight="1">
      <c r="A22" s="23" t="s">
        <v>86</v>
      </c>
      <c r="B22" s="27" t="s">
        <v>170</v>
      </c>
      <c r="C22" s="29"/>
      <c r="D22" s="25">
        <v>53</v>
      </c>
      <c r="E22" s="28"/>
    </row>
    <row r="23" spans="1:5" ht="105" customHeight="1">
      <c r="A23" s="23" t="s">
        <v>116</v>
      </c>
      <c r="B23" s="27" t="s">
        <v>117</v>
      </c>
      <c r="C23" s="29"/>
      <c r="D23" s="25">
        <v>6.3</v>
      </c>
      <c r="E23" s="28"/>
    </row>
    <row r="24" spans="1:5" ht="28.5" customHeight="1">
      <c r="A24" s="19" t="s">
        <v>11</v>
      </c>
      <c r="B24" s="20" t="s">
        <v>12</v>
      </c>
      <c r="C24" s="21">
        <f>C25+C26</f>
        <v>3415.2</v>
      </c>
      <c r="D24" s="21">
        <f>D25+D26</f>
        <v>3260.8</v>
      </c>
      <c r="E24" s="17">
        <f aca="true" t="shared" si="0" ref="E24:E31">D24/C24*100</f>
        <v>95.47903490278755</v>
      </c>
    </row>
    <row r="25" spans="1:5" ht="42.75" customHeight="1">
      <c r="A25" s="23" t="s">
        <v>118</v>
      </c>
      <c r="B25" s="24" t="s">
        <v>100</v>
      </c>
      <c r="C25" s="25">
        <v>3226.6</v>
      </c>
      <c r="D25" s="25">
        <v>3200.3</v>
      </c>
      <c r="E25" s="28">
        <f t="shared" si="0"/>
        <v>99.18490051447345</v>
      </c>
    </row>
    <row r="26" spans="1:5" ht="32.25" customHeight="1">
      <c r="A26" s="23" t="s">
        <v>119</v>
      </c>
      <c r="B26" s="24" t="s">
        <v>120</v>
      </c>
      <c r="C26" s="25">
        <v>188.6</v>
      </c>
      <c r="D26" s="25">
        <v>60.5</v>
      </c>
      <c r="E26" s="28">
        <f t="shared" si="0"/>
        <v>32.07847295864263</v>
      </c>
    </row>
    <row r="27" spans="1:5" ht="16.5" customHeight="1">
      <c r="A27" s="19" t="s">
        <v>13</v>
      </c>
      <c r="B27" s="22" t="s">
        <v>14</v>
      </c>
      <c r="C27" s="21">
        <f>C28</f>
        <v>1401.1</v>
      </c>
      <c r="D27" s="21">
        <f>D28</f>
        <v>1341.7</v>
      </c>
      <c r="E27" s="17">
        <f t="shared" si="0"/>
        <v>95.7604739133538</v>
      </c>
    </row>
    <row r="28" spans="1:5" ht="66.75" customHeight="1">
      <c r="A28" s="23" t="s">
        <v>15</v>
      </c>
      <c r="B28" s="24" t="s">
        <v>16</v>
      </c>
      <c r="C28" s="25">
        <v>1401.1</v>
      </c>
      <c r="D28" s="25">
        <v>1341.7</v>
      </c>
      <c r="E28" s="28">
        <f t="shared" si="0"/>
        <v>95.7604739133538</v>
      </c>
    </row>
    <row r="29" spans="1:5" ht="20.25" customHeight="1">
      <c r="A29" s="19" t="s">
        <v>17</v>
      </c>
      <c r="B29" s="22" t="s">
        <v>18</v>
      </c>
      <c r="C29" s="21">
        <f>C30+C31</f>
        <v>2186.6</v>
      </c>
      <c r="D29" s="21">
        <f>D30+D31</f>
        <v>1211.7</v>
      </c>
      <c r="E29" s="17">
        <f t="shared" si="0"/>
        <v>55.4147992316839</v>
      </c>
    </row>
    <row r="30" spans="1:5" ht="119.25" customHeight="1">
      <c r="A30" s="23" t="s">
        <v>19</v>
      </c>
      <c r="B30" s="24" t="s">
        <v>20</v>
      </c>
      <c r="C30" s="25">
        <v>1408</v>
      </c>
      <c r="D30" s="25">
        <v>672.6</v>
      </c>
      <c r="E30" s="28">
        <f t="shared" si="0"/>
        <v>47.76988636363637</v>
      </c>
    </row>
    <row r="31" spans="1:5" ht="183.75" customHeight="1">
      <c r="A31" s="23" t="s">
        <v>21</v>
      </c>
      <c r="B31" s="27" t="s">
        <v>22</v>
      </c>
      <c r="C31" s="25">
        <v>778.6</v>
      </c>
      <c r="D31" s="25">
        <v>539.1</v>
      </c>
      <c r="E31" s="28">
        <f t="shared" si="0"/>
        <v>69.23966092987413</v>
      </c>
    </row>
    <row r="32" spans="1:5" ht="60" customHeight="1">
      <c r="A32" s="19" t="s">
        <v>23</v>
      </c>
      <c r="B32" s="20" t="s">
        <v>25</v>
      </c>
      <c r="C32" s="21">
        <f>C33+C35+C36+C34</f>
        <v>0</v>
      </c>
      <c r="D32" s="21">
        <f>D33+D35+D36+D34</f>
        <v>48.6</v>
      </c>
      <c r="E32" s="17">
        <v>0</v>
      </c>
    </row>
    <row r="33" spans="1:5" ht="84.75" customHeight="1">
      <c r="A33" s="23" t="s">
        <v>24</v>
      </c>
      <c r="B33" s="24" t="s">
        <v>26</v>
      </c>
      <c r="C33" s="25"/>
      <c r="D33" s="25">
        <v>0.1</v>
      </c>
      <c r="E33" s="28"/>
    </row>
    <row r="34" spans="1:5" ht="30">
      <c r="A34" s="23" t="s">
        <v>171</v>
      </c>
      <c r="B34" s="24" t="s">
        <v>172</v>
      </c>
      <c r="C34" s="25"/>
      <c r="D34" s="25">
        <v>1</v>
      </c>
      <c r="E34" s="28"/>
    </row>
    <row r="35" spans="1:5" ht="15">
      <c r="A35" s="23" t="s">
        <v>79</v>
      </c>
      <c r="B35" s="24" t="s">
        <v>173</v>
      </c>
      <c r="C35" s="25"/>
      <c r="D35" s="25">
        <v>46</v>
      </c>
      <c r="E35" s="28"/>
    </row>
    <row r="36" spans="1:5" ht="35.25" customHeight="1">
      <c r="A36" s="23" t="s">
        <v>74</v>
      </c>
      <c r="B36" s="24" t="s">
        <v>80</v>
      </c>
      <c r="C36" s="25"/>
      <c r="D36" s="25">
        <v>1.5</v>
      </c>
      <c r="E36" s="28"/>
    </row>
    <row r="37" spans="1:5" ht="73.5" customHeight="1">
      <c r="A37" s="19" t="s">
        <v>27</v>
      </c>
      <c r="B37" s="22" t="s">
        <v>29</v>
      </c>
      <c r="C37" s="21">
        <f>C38+C40+C41+C42</f>
        <v>2065.5</v>
      </c>
      <c r="D37" s="21">
        <f>D38+D39+D40+D41+D42</f>
        <v>2709.8999999999996</v>
      </c>
      <c r="E37" s="17">
        <f>D37/C37*100</f>
        <v>131.19825708061</v>
      </c>
    </row>
    <row r="38" spans="1:5" ht="135.75" customHeight="1">
      <c r="A38" s="23" t="s">
        <v>28</v>
      </c>
      <c r="B38" s="27" t="s">
        <v>143</v>
      </c>
      <c r="C38" s="25">
        <v>1011</v>
      </c>
      <c r="D38" s="25">
        <v>1489.8</v>
      </c>
      <c r="E38" s="28">
        <f>D38/C38*100</f>
        <v>147.35905044510383</v>
      </c>
    </row>
    <row r="39" spans="1:5" ht="147" customHeight="1">
      <c r="A39" s="23" t="s">
        <v>139</v>
      </c>
      <c r="B39" s="27" t="s">
        <v>144</v>
      </c>
      <c r="C39" s="25"/>
      <c r="D39" s="25">
        <v>25.8</v>
      </c>
      <c r="E39" s="28"/>
    </row>
    <row r="40" spans="1:5" ht="132" customHeight="1">
      <c r="A40" s="23" t="s">
        <v>30</v>
      </c>
      <c r="B40" s="24" t="s">
        <v>145</v>
      </c>
      <c r="C40" s="25">
        <v>1019.5</v>
      </c>
      <c r="D40" s="25">
        <v>964.3</v>
      </c>
      <c r="E40" s="28">
        <f>D40/C40*100</f>
        <v>94.58558116723884</v>
      </c>
    </row>
    <row r="41" spans="1:5" ht="98.25" customHeight="1">
      <c r="A41" s="23" t="s">
        <v>91</v>
      </c>
      <c r="B41" s="24" t="s">
        <v>146</v>
      </c>
      <c r="C41" s="25"/>
      <c r="D41" s="25">
        <v>228.2</v>
      </c>
      <c r="E41" s="28"/>
    </row>
    <row r="42" spans="1:5" ht="144.75" customHeight="1">
      <c r="A42" s="23" t="s">
        <v>31</v>
      </c>
      <c r="B42" s="24" t="s">
        <v>147</v>
      </c>
      <c r="C42" s="25">
        <v>35</v>
      </c>
      <c r="D42" s="25">
        <v>1.8</v>
      </c>
      <c r="E42" s="28">
        <f>D42/C42*100</f>
        <v>5.142857142857142</v>
      </c>
    </row>
    <row r="43" spans="1:5" ht="45.75" customHeight="1">
      <c r="A43" s="19" t="s">
        <v>33</v>
      </c>
      <c r="B43" s="22" t="s">
        <v>34</v>
      </c>
      <c r="C43" s="21">
        <f>C44</f>
        <v>650</v>
      </c>
      <c r="D43" s="21">
        <f>D44</f>
        <v>710.3</v>
      </c>
      <c r="E43" s="17">
        <f>D43/C43*100</f>
        <v>109.27692307692307</v>
      </c>
    </row>
    <row r="44" spans="1:5" ht="39" customHeight="1">
      <c r="A44" s="23" t="s">
        <v>32</v>
      </c>
      <c r="B44" s="24" t="s">
        <v>35</v>
      </c>
      <c r="C44" s="25">
        <v>650</v>
      </c>
      <c r="D44" s="25">
        <v>710.3</v>
      </c>
      <c r="E44" s="28">
        <f>D44/C44*100</f>
        <v>109.27692307692307</v>
      </c>
    </row>
    <row r="45" spans="1:5" ht="54.75" customHeight="1">
      <c r="A45" s="19" t="s">
        <v>92</v>
      </c>
      <c r="B45" s="22" t="s">
        <v>93</v>
      </c>
      <c r="C45" s="21">
        <f>C46</f>
        <v>0</v>
      </c>
      <c r="D45" s="21">
        <f>D46</f>
        <v>0.5</v>
      </c>
      <c r="E45" s="17"/>
    </row>
    <row r="46" spans="1:5" ht="89.25" customHeight="1">
      <c r="A46" s="23" t="s">
        <v>94</v>
      </c>
      <c r="B46" s="24" t="s">
        <v>95</v>
      </c>
      <c r="C46" s="25"/>
      <c r="D46" s="25">
        <v>0.5</v>
      </c>
      <c r="E46" s="28"/>
    </row>
    <row r="47" spans="1:5" ht="51.75" customHeight="1">
      <c r="A47" s="19" t="s">
        <v>36</v>
      </c>
      <c r="B47" s="22" t="s">
        <v>96</v>
      </c>
      <c r="C47" s="21">
        <f>C50+C49+C48+C51</f>
        <v>2386</v>
      </c>
      <c r="D47" s="21">
        <f>D50+D49+D48+D51</f>
        <v>2893.6</v>
      </c>
      <c r="E47" s="17">
        <f>D47/C47*100</f>
        <v>121.27409891031013</v>
      </c>
    </row>
    <row r="48" spans="1:5" ht="89.25" customHeight="1">
      <c r="A48" s="23" t="s">
        <v>75</v>
      </c>
      <c r="B48" s="30" t="s">
        <v>126</v>
      </c>
      <c r="C48" s="25"/>
      <c r="D48" s="25">
        <v>15.4</v>
      </c>
      <c r="E48" s="26"/>
    </row>
    <row r="49" spans="1:5" ht="87.75" customHeight="1">
      <c r="A49" s="23" t="s">
        <v>110</v>
      </c>
      <c r="B49" s="30" t="s">
        <v>111</v>
      </c>
      <c r="C49" s="25">
        <v>2250</v>
      </c>
      <c r="D49" s="25">
        <v>2435.2</v>
      </c>
      <c r="E49" s="28">
        <f>D49/C49*100</f>
        <v>108.2311111111111</v>
      </c>
    </row>
    <row r="50" spans="1:5" ht="85.5" customHeight="1">
      <c r="A50" s="23" t="s">
        <v>37</v>
      </c>
      <c r="B50" s="24" t="s">
        <v>141</v>
      </c>
      <c r="C50" s="25">
        <v>136</v>
      </c>
      <c r="D50" s="25">
        <v>414.8</v>
      </c>
      <c r="E50" s="28">
        <f>D50/C50*100</f>
        <v>305</v>
      </c>
    </row>
    <row r="51" spans="1:5" ht="96" customHeight="1">
      <c r="A51" s="23" t="s">
        <v>140</v>
      </c>
      <c r="B51" s="24" t="s">
        <v>142</v>
      </c>
      <c r="C51" s="25"/>
      <c r="D51" s="25">
        <v>28.2</v>
      </c>
      <c r="E51" s="28"/>
    </row>
    <row r="52" spans="1:5" ht="14.25" customHeight="1">
      <c r="A52" s="19" t="s">
        <v>38</v>
      </c>
      <c r="B52" s="22" t="s">
        <v>97</v>
      </c>
      <c r="C52" s="21">
        <f>C53+C54+C55+C56+C58+C57</f>
        <v>1550</v>
      </c>
      <c r="D52" s="21">
        <f>D53+D54+D55+D56+D58+D57</f>
        <v>1125.3</v>
      </c>
      <c r="E52" s="17">
        <f>D52/C52*100</f>
        <v>72.6</v>
      </c>
    </row>
    <row r="53" spans="1:5" ht="183" customHeight="1">
      <c r="A53" s="23" t="s">
        <v>121</v>
      </c>
      <c r="B53" s="31" t="s">
        <v>122</v>
      </c>
      <c r="C53" s="25"/>
      <c r="D53" s="25">
        <v>0.2</v>
      </c>
      <c r="E53" s="28"/>
    </row>
    <row r="54" spans="1:5" ht="55.5" customHeight="1">
      <c r="A54" s="23" t="s">
        <v>39</v>
      </c>
      <c r="B54" s="24" t="s">
        <v>123</v>
      </c>
      <c r="C54" s="25"/>
      <c r="D54" s="25">
        <v>18</v>
      </c>
      <c r="E54" s="28"/>
    </row>
    <row r="55" spans="1:5" ht="46.5" customHeight="1">
      <c r="A55" s="23" t="s">
        <v>40</v>
      </c>
      <c r="B55" s="24" t="s">
        <v>124</v>
      </c>
      <c r="C55" s="25"/>
      <c r="D55" s="25">
        <v>31.3</v>
      </c>
      <c r="E55" s="28"/>
    </row>
    <row r="56" spans="1:5" ht="60.75" customHeight="1">
      <c r="A56" s="23" t="s">
        <v>41</v>
      </c>
      <c r="B56" s="24" t="s">
        <v>125</v>
      </c>
      <c r="C56" s="25"/>
      <c r="D56" s="25">
        <v>499</v>
      </c>
      <c r="E56" s="28"/>
    </row>
    <row r="57" spans="1:5" ht="87" customHeight="1">
      <c r="A57" s="23" t="s">
        <v>176</v>
      </c>
      <c r="B57" s="24" t="s">
        <v>174</v>
      </c>
      <c r="C57" s="25"/>
      <c r="D57" s="25">
        <v>25.2</v>
      </c>
      <c r="E57" s="28"/>
    </row>
    <row r="58" spans="1:5" ht="81" customHeight="1">
      <c r="A58" s="23" t="s">
        <v>42</v>
      </c>
      <c r="B58" s="24" t="s">
        <v>175</v>
      </c>
      <c r="C58" s="25">
        <v>1550</v>
      </c>
      <c r="D58" s="25">
        <v>551.6</v>
      </c>
      <c r="E58" s="28">
        <f>D58/C58*100</f>
        <v>35.58709677419355</v>
      </c>
    </row>
    <row r="59" spans="1:5" ht="33" customHeight="1">
      <c r="A59" s="19" t="s">
        <v>43</v>
      </c>
      <c r="B59" s="22" t="s">
        <v>98</v>
      </c>
      <c r="C59" s="21"/>
      <c r="D59" s="21">
        <f>D60</f>
        <v>0</v>
      </c>
      <c r="E59" s="17"/>
    </row>
    <row r="60" spans="1:5" ht="37.5" customHeight="1">
      <c r="A60" s="23" t="s">
        <v>44</v>
      </c>
      <c r="B60" s="24" t="s">
        <v>99</v>
      </c>
      <c r="C60" s="25"/>
      <c r="D60" s="25"/>
      <c r="E60" s="28"/>
    </row>
    <row r="61" spans="1:5" ht="30.75" customHeight="1">
      <c r="A61" s="19" t="s">
        <v>45</v>
      </c>
      <c r="B61" s="22" t="s">
        <v>46</v>
      </c>
      <c r="C61" s="21">
        <f>C62+C96+C94+C98</f>
        <v>285746.80000000005</v>
      </c>
      <c r="D61" s="21">
        <f>D62+D96+D94+D98</f>
        <v>283768.70000000007</v>
      </c>
      <c r="E61" s="17">
        <f aca="true" t="shared" si="1" ref="E61:E68">D61/C61*100</f>
        <v>99.30774377875798</v>
      </c>
    </row>
    <row r="62" spans="1:5" ht="56.25" customHeight="1">
      <c r="A62" s="23" t="s">
        <v>47</v>
      </c>
      <c r="B62" s="24" t="s">
        <v>48</v>
      </c>
      <c r="C62" s="25">
        <f>C63+C66+C73+C90</f>
        <v>290518.7</v>
      </c>
      <c r="D62" s="25">
        <f>D63+D66+D73+D90</f>
        <v>288540.60000000003</v>
      </c>
      <c r="E62" s="28">
        <f t="shared" si="1"/>
        <v>99.31911439779954</v>
      </c>
    </row>
    <row r="63" spans="1:5" ht="57" customHeight="1">
      <c r="A63" s="19" t="s">
        <v>50</v>
      </c>
      <c r="B63" s="22" t="s">
        <v>51</v>
      </c>
      <c r="C63" s="21">
        <f>C64+C65</f>
        <v>121716.7</v>
      </c>
      <c r="D63" s="21">
        <f>D64+D65</f>
        <v>121716.7</v>
      </c>
      <c r="E63" s="17">
        <f t="shared" si="1"/>
        <v>100</v>
      </c>
    </row>
    <row r="64" spans="1:5" ht="64.5" customHeight="1">
      <c r="A64" s="23" t="s">
        <v>49</v>
      </c>
      <c r="B64" s="24" t="s">
        <v>52</v>
      </c>
      <c r="C64" s="25">
        <v>27508</v>
      </c>
      <c r="D64" s="25">
        <v>27508</v>
      </c>
      <c r="E64" s="28">
        <f t="shared" si="1"/>
        <v>100</v>
      </c>
    </row>
    <row r="65" spans="1:5" ht="73.5" customHeight="1">
      <c r="A65" s="23" t="s">
        <v>53</v>
      </c>
      <c r="B65" s="24" t="s">
        <v>54</v>
      </c>
      <c r="C65" s="25">
        <v>94208.7</v>
      </c>
      <c r="D65" s="25">
        <v>94208.7</v>
      </c>
      <c r="E65" s="28">
        <f t="shared" si="1"/>
        <v>100</v>
      </c>
    </row>
    <row r="66" spans="1:5" ht="67.5" customHeight="1">
      <c r="A66" s="19" t="s">
        <v>55</v>
      </c>
      <c r="B66" s="22" t="s">
        <v>185</v>
      </c>
      <c r="C66" s="21">
        <f>C67+C68+C69+C70+C71+C72</f>
        <v>28834.7</v>
      </c>
      <c r="D66" s="21">
        <f>D67+D68+D69+D70+D71+D72</f>
        <v>28710.199999999997</v>
      </c>
      <c r="E66" s="17">
        <f t="shared" si="1"/>
        <v>99.56822855795274</v>
      </c>
    </row>
    <row r="67" spans="1:5" ht="77.25" customHeight="1">
      <c r="A67" s="23" t="s">
        <v>148</v>
      </c>
      <c r="B67" s="24" t="s">
        <v>149</v>
      </c>
      <c r="C67" s="25">
        <v>4378</v>
      </c>
      <c r="D67" s="25">
        <v>4378</v>
      </c>
      <c r="E67" s="28">
        <f t="shared" si="1"/>
        <v>100</v>
      </c>
    </row>
    <row r="68" spans="1:5" ht="145.5" customHeight="1">
      <c r="A68" s="23" t="s">
        <v>150</v>
      </c>
      <c r="B68" s="30" t="s">
        <v>151</v>
      </c>
      <c r="C68" s="25">
        <v>961.5</v>
      </c>
      <c r="D68" s="25">
        <v>961.5</v>
      </c>
      <c r="E68" s="28">
        <f t="shared" si="1"/>
        <v>100</v>
      </c>
    </row>
    <row r="69" spans="1:5" ht="112.5" customHeight="1">
      <c r="A69" s="23" t="s">
        <v>56</v>
      </c>
      <c r="B69" s="24" t="s">
        <v>152</v>
      </c>
      <c r="C69" s="25">
        <v>1249.2</v>
      </c>
      <c r="D69" s="25">
        <v>1184.7</v>
      </c>
      <c r="E69" s="28">
        <f aca="true" t="shared" si="2" ref="E69:E100">D69/C69*100</f>
        <v>94.83669548511047</v>
      </c>
    </row>
    <row r="70" spans="1:5" ht="39.75" customHeight="1">
      <c r="A70" s="23" t="s">
        <v>154</v>
      </c>
      <c r="B70" s="24" t="s">
        <v>155</v>
      </c>
      <c r="C70" s="25">
        <v>400</v>
      </c>
      <c r="D70" s="25">
        <v>400</v>
      </c>
      <c r="E70" s="28">
        <f t="shared" si="2"/>
        <v>100</v>
      </c>
    </row>
    <row r="71" spans="1:5" ht="73.5" customHeight="1">
      <c r="A71" s="23" t="s">
        <v>87</v>
      </c>
      <c r="B71" s="24" t="s">
        <v>156</v>
      </c>
      <c r="C71" s="25">
        <v>10645.3</v>
      </c>
      <c r="D71" s="25">
        <v>10644.4</v>
      </c>
      <c r="E71" s="28">
        <f t="shared" si="2"/>
        <v>99.99154556470931</v>
      </c>
    </row>
    <row r="72" spans="1:5" ht="32.25" customHeight="1">
      <c r="A72" s="23" t="s">
        <v>57</v>
      </c>
      <c r="B72" s="24" t="s">
        <v>153</v>
      </c>
      <c r="C72" s="25">
        <v>11200.7</v>
      </c>
      <c r="D72" s="25">
        <v>11141.6</v>
      </c>
      <c r="E72" s="28">
        <f t="shared" si="2"/>
        <v>99.47235440642103</v>
      </c>
    </row>
    <row r="73" spans="1:5" ht="59.25" customHeight="1">
      <c r="A73" s="19" t="s">
        <v>59</v>
      </c>
      <c r="B73" s="22" t="s">
        <v>60</v>
      </c>
      <c r="C73" s="21">
        <f>C75+C76+C77+C78+C82+C83+C84+C85+C80+C79+C88+C81+C86+C74+C87+C89</f>
        <v>124919.1</v>
      </c>
      <c r="D73" s="21">
        <f>D75+D76+D77+D78+D82+D83+D84+D85+D80+D79+D88+D81+D86+D74+D87+D89</f>
        <v>124548.5</v>
      </c>
      <c r="E73" s="17">
        <f t="shared" si="2"/>
        <v>99.70332799387764</v>
      </c>
    </row>
    <row r="74" spans="1:5" ht="103.5" customHeight="1">
      <c r="A74" s="23" t="s">
        <v>133</v>
      </c>
      <c r="B74" s="24" t="s">
        <v>134</v>
      </c>
      <c r="C74" s="25">
        <v>1.4</v>
      </c>
      <c r="D74" s="25">
        <v>1.4</v>
      </c>
      <c r="E74" s="28">
        <f t="shared" si="2"/>
        <v>100</v>
      </c>
    </row>
    <row r="75" spans="1:5" ht="90.75" customHeight="1">
      <c r="A75" s="23" t="s">
        <v>58</v>
      </c>
      <c r="B75" s="24" t="s">
        <v>101</v>
      </c>
      <c r="C75" s="25">
        <v>384</v>
      </c>
      <c r="D75" s="25">
        <v>384</v>
      </c>
      <c r="E75" s="28">
        <f t="shared" si="2"/>
        <v>100</v>
      </c>
    </row>
    <row r="76" spans="1:5" ht="84.75" customHeight="1">
      <c r="A76" s="23" t="s">
        <v>61</v>
      </c>
      <c r="B76" s="24" t="s">
        <v>102</v>
      </c>
      <c r="C76" s="25">
        <v>908</v>
      </c>
      <c r="D76" s="25">
        <v>908</v>
      </c>
      <c r="E76" s="28">
        <f t="shared" si="2"/>
        <v>100</v>
      </c>
    </row>
    <row r="77" spans="1:5" ht="78" customHeight="1">
      <c r="A77" s="23" t="s">
        <v>62</v>
      </c>
      <c r="B77" s="24" t="s">
        <v>103</v>
      </c>
      <c r="C77" s="25">
        <v>86869</v>
      </c>
      <c r="D77" s="25">
        <v>86498.5</v>
      </c>
      <c r="E77" s="28">
        <f t="shared" si="2"/>
        <v>99.57349572344565</v>
      </c>
    </row>
    <row r="78" spans="1:5" ht="138" customHeight="1">
      <c r="A78" s="23" t="s">
        <v>63</v>
      </c>
      <c r="B78" s="24" t="s">
        <v>83</v>
      </c>
      <c r="C78" s="25">
        <v>624.2</v>
      </c>
      <c r="D78" s="25">
        <v>624.2</v>
      </c>
      <c r="E78" s="28">
        <f t="shared" si="2"/>
        <v>100</v>
      </c>
    </row>
    <row r="79" spans="1:5" ht="45">
      <c r="A79" s="23" t="s">
        <v>81</v>
      </c>
      <c r="B79" s="24" t="s">
        <v>84</v>
      </c>
      <c r="C79" s="25">
        <v>186</v>
      </c>
      <c r="D79" s="25">
        <v>186</v>
      </c>
      <c r="E79" s="28">
        <f t="shared" si="2"/>
        <v>100</v>
      </c>
    </row>
    <row r="80" spans="1:5" ht="45">
      <c r="A80" s="23" t="s">
        <v>64</v>
      </c>
      <c r="B80" s="24" t="s">
        <v>77</v>
      </c>
      <c r="C80" s="25">
        <v>870.6</v>
      </c>
      <c r="D80" s="25">
        <v>870.6</v>
      </c>
      <c r="E80" s="28">
        <f t="shared" si="2"/>
        <v>100</v>
      </c>
    </row>
    <row r="81" spans="1:5" ht="75">
      <c r="A81" s="23" t="s">
        <v>105</v>
      </c>
      <c r="B81" s="32" t="s">
        <v>104</v>
      </c>
      <c r="C81" s="25">
        <v>2457.5</v>
      </c>
      <c r="D81" s="25">
        <v>2457.5</v>
      </c>
      <c r="E81" s="28">
        <f t="shared" si="2"/>
        <v>100</v>
      </c>
    </row>
    <row r="82" spans="1:5" ht="56.25" customHeight="1">
      <c r="A82" s="23" t="s">
        <v>65</v>
      </c>
      <c r="B82" s="24" t="s">
        <v>106</v>
      </c>
      <c r="C82" s="25">
        <v>5677</v>
      </c>
      <c r="D82" s="25">
        <v>5677</v>
      </c>
      <c r="E82" s="28">
        <f t="shared" si="2"/>
        <v>100</v>
      </c>
    </row>
    <row r="83" spans="1:5" ht="258.75" customHeight="1">
      <c r="A83" s="23" t="s">
        <v>66</v>
      </c>
      <c r="B83" s="27" t="s">
        <v>107</v>
      </c>
      <c r="C83" s="25">
        <v>3407</v>
      </c>
      <c r="D83" s="25">
        <v>3406.9</v>
      </c>
      <c r="E83" s="28">
        <f t="shared" si="2"/>
        <v>99.99706486645142</v>
      </c>
    </row>
    <row r="84" spans="1:5" ht="195">
      <c r="A84" s="23" t="s">
        <v>67</v>
      </c>
      <c r="B84" s="27" t="s">
        <v>108</v>
      </c>
      <c r="C84" s="25">
        <v>2049.2</v>
      </c>
      <c r="D84" s="25">
        <v>2049.2</v>
      </c>
      <c r="E84" s="28">
        <f t="shared" si="2"/>
        <v>100</v>
      </c>
    </row>
    <row r="85" spans="1:5" ht="78" customHeight="1">
      <c r="A85" s="23" t="s">
        <v>69</v>
      </c>
      <c r="B85" s="27" t="s">
        <v>109</v>
      </c>
      <c r="C85" s="25">
        <v>4421.6</v>
      </c>
      <c r="D85" s="25">
        <v>4421.6</v>
      </c>
      <c r="E85" s="28">
        <f t="shared" si="2"/>
        <v>100</v>
      </c>
    </row>
    <row r="86" spans="1:5" ht="87" customHeight="1">
      <c r="A86" s="23" t="s">
        <v>127</v>
      </c>
      <c r="B86" s="27" t="s">
        <v>128</v>
      </c>
      <c r="C86" s="25">
        <v>362.5</v>
      </c>
      <c r="D86" s="25">
        <v>362.5</v>
      </c>
      <c r="E86" s="28">
        <f t="shared" si="2"/>
        <v>100</v>
      </c>
    </row>
    <row r="87" spans="1:5" ht="129.75" customHeight="1">
      <c r="A87" s="23" t="s">
        <v>135</v>
      </c>
      <c r="B87" s="27" t="s">
        <v>136</v>
      </c>
      <c r="C87" s="25">
        <v>14472</v>
      </c>
      <c r="D87" s="25">
        <v>14472</v>
      </c>
      <c r="E87" s="28">
        <f t="shared" si="2"/>
        <v>100</v>
      </c>
    </row>
    <row r="88" spans="1:5" ht="105">
      <c r="A88" s="23" t="s">
        <v>88</v>
      </c>
      <c r="B88" s="27" t="s">
        <v>137</v>
      </c>
      <c r="C88" s="25">
        <v>594</v>
      </c>
      <c r="D88" s="25">
        <v>594</v>
      </c>
      <c r="E88" s="28">
        <f t="shared" si="2"/>
        <v>100</v>
      </c>
    </row>
    <row r="89" spans="1:5" ht="45">
      <c r="A89" s="23" t="s">
        <v>157</v>
      </c>
      <c r="B89" s="27" t="s">
        <v>158</v>
      </c>
      <c r="C89" s="25">
        <v>1635.1</v>
      </c>
      <c r="D89" s="25">
        <v>1635.1</v>
      </c>
      <c r="E89" s="28">
        <f t="shared" si="2"/>
        <v>100</v>
      </c>
    </row>
    <row r="90" spans="1:5" ht="31.5">
      <c r="A90" s="19" t="s">
        <v>78</v>
      </c>
      <c r="B90" s="20" t="s">
        <v>85</v>
      </c>
      <c r="C90" s="21">
        <f>C92+C91+C93</f>
        <v>15048.2</v>
      </c>
      <c r="D90" s="21">
        <f>D92+D91+D93</f>
        <v>13565.2</v>
      </c>
      <c r="E90" s="17">
        <f t="shared" si="2"/>
        <v>90.14500073098444</v>
      </c>
    </row>
    <row r="91" spans="1:5" ht="105">
      <c r="A91" s="23" t="s">
        <v>89</v>
      </c>
      <c r="B91" s="27" t="s">
        <v>90</v>
      </c>
      <c r="C91" s="25">
        <v>1185.1</v>
      </c>
      <c r="D91" s="25">
        <v>1185.1</v>
      </c>
      <c r="E91" s="28">
        <f t="shared" si="2"/>
        <v>100</v>
      </c>
    </row>
    <row r="92" spans="1:5" ht="90">
      <c r="A92" s="23" t="s">
        <v>82</v>
      </c>
      <c r="B92" s="27" t="s">
        <v>138</v>
      </c>
      <c r="C92" s="25">
        <v>24.1</v>
      </c>
      <c r="D92" s="25">
        <v>24.1</v>
      </c>
      <c r="E92" s="28">
        <f t="shared" si="2"/>
        <v>100</v>
      </c>
    </row>
    <row r="93" spans="1:5" ht="120">
      <c r="A93" s="23" t="s">
        <v>129</v>
      </c>
      <c r="B93" s="27" t="s">
        <v>130</v>
      </c>
      <c r="C93" s="25">
        <v>13839</v>
      </c>
      <c r="D93" s="25">
        <v>12356</v>
      </c>
      <c r="E93" s="28">
        <f t="shared" si="2"/>
        <v>89.28390779680613</v>
      </c>
    </row>
    <row r="94" spans="1:5" ht="94.5">
      <c r="A94" s="19" t="s">
        <v>159</v>
      </c>
      <c r="B94" s="20" t="s">
        <v>161</v>
      </c>
      <c r="C94" s="21">
        <f>C95</f>
        <v>413.7</v>
      </c>
      <c r="D94" s="21">
        <f>D95</f>
        <v>413.7</v>
      </c>
      <c r="E94" s="17">
        <f t="shared" si="2"/>
        <v>100</v>
      </c>
    </row>
    <row r="95" spans="1:5" ht="90">
      <c r="A95" s="23" t="s">
        <v>160</v>
      </c>
      <c r="B95" s="27" t="s">
        <v>162</v>
      </c>
      <c r="C95" s="25">
        <v>413.7</v>
      </c>
      <c r="D95" s="25">
        <v>413.7</v>
      </c>
      <c r="E95" s="28">
        <f t="shared" si="2"/>
        <v>100</v>
      </c>
    </row>
    <row r="96" spans="1:5" ht="31.5">
      <c r="A96" s="19" t="s">
        <v>114</v>
      </c>
      <c r="B96" s="22" t="s">
        <v>163</v>
      </c>
      <c r="C96" s="21">
        <f>C97</f>
        <v>-5346.6</v>
      </c>
      <c r="D96" s="21">
        <f>D97</f>
        <v>-5346.6</v>
      </c>
      <c r="E96" s="17">
        <f t="shared" si="2"/>
        <v>100</v>
      </c>
    </row>
    <row r="97" spans="1:5" ht="45">
      <c r="A97" s="23" t="s">
        <v>115</v>
      </c>
      <c r="B97" s="24" t="s">
        <v>164</v>
      </c>
      <c r="C97" s="25">
        <v>-5346.6</v>
      </c>
      <c r="D97" s="25">
        <v>-5346.6</v>
      </c>
      <c r="E97" s="28">
        <f t="shared" si="2"/>
        <v>100</v>
      </c>
    </row>
    <row r="98" spans="1:5" ht="31.5">
      <c r="A98" s="19" t="s">
        <v>131</v>
      </c>
      <c r="B98" s="20" t="s">
        <v>165</v>
      </c>
      <c r="C98" s="21">
        <f>C99</f>
        <v>161</v>
      </c>
      <c r="D98" s="21">
        <f>D99</f>
        <v>161</v>
      </c>
      <c r="E98" s="17">
        <f>D98/C98*100</f>
        <v>100</v>
      </c>
    </row>
    <row r="99" spans="1:5" ht="45">
      <c r="A99" s="23" t="s">
        <v>132</v>
      </c>
      <c r="B99" s="27" t="s">
        <v>166</v>
      </c>
      <c r="C99" s="25">
        <v>161</v>
      </c>
      <c r="D99" s="25">
        <v>161</v>
      </c>
      <c r="E99" s="28">
        <f>D99/C99*100</f>
        <v>100</v>
      </c>
    </row>
    <row r="100" spans="1:5" ht="18.75">
      <c r="A100" s="33"/>
      <c r="B100" s="34" t="s">
        <v>68</v>
      </c>
      <c r="C100" s="35">
        <f>C15+C61</f>
        <v>343851.20000000007</v>
      </c>
      <c r="D100" s="35">
        <f>D15+D61</f>
        <v>346956.80000000005</v>
      </c>
      <c r="E100" s="36">
        <f t="shared" si="2"/>
        <v>100.90318137613012</v>
      </c>
    </row>
  </sheetData>
  <mergeCells count="9">
    <mergeCell ref="A9:E9"/>
    <mergeCell ref="A12:E12"/>
    <mergeCell ref="A13:E13"/>
    <mergeCell ref="A11:E11"/>
    <mergeCell ref="B3:E3"/>
    <mergeCell ref="B5:E5"/>
    <mergeCell ref="B6:E6"/>
    <mergeCell ref="A7:E7"/>
    <mergeCell ref="A4:E4"/>
  </mergeCells>
  <printOptions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2012-02-13T12:24:57Z</cp:lastPrinted>
  <dcterms:created xsi:type="dcterms:W3CDTF">1996-10-08T23:32:33Z</dcterms:created>
  <dcterms:modified xsi:type="dcterms:W3CDTF">2012-02-13T12:25:31Z</dcterms:modified>
  <cp:category/>
  <cp:version/>
  <cp:contentType/>
  <cp:contentStatus/>
</cp:coreProperties>
</file>