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<sst xmlns="http://schemas.openxmlformats.org/spreadsheetml/2006/main" count="150" uniqueCount="75">
  <si>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</si>
  <si>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</si>
  <si>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</si>
  <si>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</si>
  <si>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</si>
  <si>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</si>
  <si>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</si>
  <si>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</si>
  <si>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</si>
  <si>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</si>
  <si>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</si>
  <si>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</si>
  <si>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</si>
  <si>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</si>
  <si>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</si>
  <si>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</si>
  <si>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</si>
  <si>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</si>
  <si>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</si>
  <si>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</si>
  <si>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</si>
  <si>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</si>
  <si>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</si>
  <si>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</si>
  <si>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</si>
  <si>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</si>
  <si>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</si>
  <si>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</si>
  <si>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</si>
  <si>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</si>
  <si>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</si>
  <si>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</si>
  <si>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</si>
  <si>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</si>
  <si>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</si>
  <si>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</si>
  <si>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</si>
  <si>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</si>
  <si>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</si>
  <si>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</si>
  <si>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</si>
  <si>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</si>
  <si>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</si>
  <si>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</si>
  <si>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</si>
  <si>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</si>
  <si>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</si>
  <si>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</si>
  <si>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</si>
  <si>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</si>
  <si>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</si>
  <si>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</si>
  <si>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</si>
  <si>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</si>
  <si>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</si>
  <si>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</si>
  <si>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</si>
  <si>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</si>
  <si>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</si>
  <si>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</si>
  <si>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</si>
  <si>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</si>
  <si>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</si>
  <si>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</si>
  <si>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</si>
  <si>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</si>
  <si>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</si>
  <si>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</si>
  <si>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</si>
  <si>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</si>
  <si>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</si>
  <si>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</si>
  <si>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</si>
  <si>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01.11.2019 г.</t>
  </si>
  <si>
    <t>Уточненный план на 01.11.2019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</si>
</sst>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470950.6</v>
      </c>
      <c r="F6" s="14">
        <f aca="true" t="shared" si="0" ref="E6:G7">SUM(F7:F14)</f>
        <v>61.772174763927</v>
      </c>
      <c r="G6" s="14">
        <f>G7+G16+G18+G22+G31+G36+G37+G43+G46+G51+G54+G56</f>
        <v>364913.19999999995</v>
      </c>
      <c r="H6" s="14">
        <f>G6/E6*100</f>
        <v>77.4843900825267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53671.6</v>
      </c>
      <c r="F7" s="11">
        <f t="shared" si="0"/>
        <v>28.9241815699812</v>
      </c>
      <c r="G7" s="11">
        <f t="shared" si="0"/>
        <v>43096.4</v>
      </c>
      <c r="H7" s="11">
        <f>G7/E7*100</f>
        <v>80.29646964130006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795</v>
      </c>
      <c r="F8" s="6">
        <f aca="true" t="shared" si="1" ref="F8:F58">E8/D8*100-100</f>
        <v>0</v>
      </c>
      <c r="G8" s="7">
        <v>574.4</v>
      </c>
      <c r="H8" s="6">
        <f>G8/E8*100</f>
        <v>72.25157232704402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1102.8</v>
      </c>
      <c r="F9" s="6">
        <f t="shared" si="1"/>
        <v>6.396526772793052</v>
      </c>
      <c r="G9" s="8">
        <v>927.4</v>
      </c>
      <c r="H9" s="8">
        <f aca="true" t="shared" si="2" ref="H9:H58">G9/E9*100</f>
        <v>84.09503083061298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25483.6</v>
      </c>
      <c r="F10" s="6">
        <f t="shared" si="1"/>
        <v>12.933189158527284</v>
      </c>
      <c r="G10" s="6">
        <v>20586.9</v>
      </c>
      <c r="H10" s="6">
        <f t="shared" si="2"/>
        <v>80.78489695333471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11850.4</v>
      </c>
      <c r="F12" s="6">
        <f t="shared" si="1"/>
        <v>13.51827726262546</v>
      </c>
      <c r="G12" s="6">
        <v>9858.7</v>
      </c>
      <c r="H12" s="6">
        <f t="shared" si="2"/>
        <v>83.19297238911768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440</v>
      </c>
      <c r="H13" s="6">
        <f t="shared" si="2"/>
        <v>100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13942</v>
      </c>
      <c r="F15" s="6">
        <f t="shared" si="1"/>
        <v>-3.923811623964596</v>
      </c>
      <c r="G15" s="6">
        <v>10709</v>
      </c>
      <c r="H15" s="6">
        <f t="shared" si="2"/>
        <v>76.81107445129824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407.6</v>
      </c>
      <c r="H16" s="11">
        <f t="shared" si="2"/>
        <v>82.57698541329012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407.6</v>
      </c>
      <c r="H17" s="6">
        <f t="shared" si="2"/>
        <v>82.57698541329012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4410.9</v>
      </c>
      <c r="F18" s="11">
        <f t="shared" si="1"/>
        <v>18.623601549053333</v>
      </c>
      <c r="G18" s="11">
        <f>SUM(G19:G21)</f>
        <v>2940.7</v>
      </c>
      <c r="H18" s="11">
        <f t="shared" si="2"/>
        <v>66.66893377768709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4363.9</v>
      </c>
      <c r="F19" s="6">
        <f t="shared" si="1"/>
        <v>18.959219278159395</v>
      </c>
      <c r="G19" s="6">
        <v>2940.7</v>
      </c>
      <c r="H19" s="6">
        <f t="shared" si="2"/>
        <v>67.38697037054011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47</v>
      </c>
      <c r="F21" s="6">
        <f t="shared" si="1"/>
        <v>-6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60925.00000000001</v>
      </c>
      <c r="F22" s="11">
        <f t="shared" si="1"/>
        <v>10.044433205693238</v>
      </c>
      <c r="G22" s="11">
        <f>SUM(G23:G30)</f>
        <v>50710.7</v>
      </c>
      <c r="H22" s="11">
        <f t="shared" si="2"/>
        <v>83.23463274517849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25</v>
      </c>
      <c r="H23" s="6">
        <f t="shared" si="2"/>
        <v>100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38181.3</v>
      </c>
      <c r="F25" s="6">
        <f t="shared" si="1"/>
        <v>7.609035694657791</v>
      </c>
      <c r="G25" s="6">
        <v>33924.6</v>
      </c>
      <c r="H25" s="6">
        <f t="shared" si="2"/>
        <v>88.85134869687516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10172.9</v>
      </c>
      <c r="F26" s="6">
        <f t="shared" si="1"/>
        <v>5.390257547189364</v>
      </c>
      <c r="G26" s="6">
        <v>7567.6</v>
      </c>
      <c r="H26" s="6">
        <f t="shared" si="2"/>
        <v>74.3898003519154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6095</v>
      </c>
      <c r="F27" s="6">
        <f t="shared" si="1"/>
        <v>32.64417845484223</v>
      </c>
      <c r="G27" s="6">
        <v>5297.5</v>
      </c>
      <c r="H27" s="6">
        <f t="shared" si="2"/>
        <v>86.915504511895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1065</v>
      </c>
      <c r="F28" s="6">
        <v>0</v>
      </c>
      <c r="G28" s="6">
        <v>15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3364.9</v>
      </c>
      <c r="F29" s="6">
        <f t="shared" si="1"/>
        <v>-17.53908738910944</v>
      </c>
      <c r="G29" s="6">
        <v>2466.9</v>
      </c>
      <c r="H29" s="6">
        <f t="shared" si="2"/>
        <v>73.31272846146987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2020.9</v>
      </c>
      <c r="F30" s="6">
        <f t="shared" si="1"/>
        <v>32.145426011900895</v>
      </c>
      <c r="G30" s="6">
        <v>1414.1</v>
      </c>
      <c r="H30" s="6">
        <f t="shared" si="2"/>
        <v>69.9737740610619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30170.8</v>
      </c>
      <c r="F31" s="11">
        <f t="shared" si="1"/>
        <v>591.4991634388393</v>
      </c>
      <c r="G31" s="11">
        <f>SUM(G32:G35)</f>
        <v>15969.1</v>
      </c>
      <c r="H31" s="11">
        <f t="shared" si="2"/>
        <v>52.92899094488711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14708.3</v>
      </c>
      <c r="F32" s="6">
        <f t="shared" si="1"/>
        <v>106481.88405797101</v>
      </c>
      <c r="G32" s="6">
        <v>8467.9</v>
      </c>
      <c r="H32" s="6">
        <f t="shared" si="2"/>
        <v>57.57225512125807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4804.2</v>
      </c>
      <c r="F33" s="6">
        <f t="shared" si="1"/>
        <v>33.17624882186615</v>
      </c>
      <c r="G33" s="6">
        <v>594.4</v>
      </c>
      <c r="H33" s="6">
        <f t="shared" si="2"/>
        <v>12.372507389367636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8904.8</v>
      </c>
      <c r="F34" s="6">
        <f t="shared" si="1"/>
        <v>1629.0873786407765</v>
      </c>
      <c r="G34" s="6">
        <v>5378.1</v>
      </c>
      <c r="H34" s="6">
        <f t="shared" si="2"/>
        <v>60.3955170245261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1753.5</v>
      </c>
      <c r="F35" s="6">
        <f t="shared" si="1"/>
        <v>672.8074041427941</v>
      </c>
      <c r="G35" s="6">
        <v>1528.7</v>
      </c>
      <c r="H35" s="6">
        <f t="shared" si="2"/>
        <v>87.1799258625606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10666.4</v>
      </c>
      <c r="F36" s="11">
        <v>0</v>
      </c>
      <c r="G36" s="11">
        <v>83.3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204234.69999999998</v>
      </c>
      <c r="F37" s="11">
        <f t="shared" si="1"/>
        <v>4.021833743085267</v>
      </c>
      <c r="G37" s="11">
        <f>SUM(G38:G42)</f>
        <v>170591.19999999998</v>
      </c>
      <c r="H37" s="11">
        <f t="shared" si="2"/>
        <v>83.52704021402828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30328.1</v>
      </c>
      <c r="F38" s="6">
        <f t="shared" si="1"/>
        <v>8.468823542034727</v>
      </c>
      <c r="G38" s="6">
        <v>25515.2</v>
      </c>
      <c r="H38" s="6">
        <f t="shared" si="2"/>
        <v>84.13055878871411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120604.5</v>
      </c>
      <c r="F39" s="6">
        <f t="shared" si="1"/>
        <v>3.1031523082788937</v>
      </c>
      <c r="G39" s="6">
        <v>100005.7</v>
      </c>
      <c r="H39" s="6">
        <f t="shared" si="2"/>
        <v>82.92037195958692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25477</v>
      </c>
      <c r="F40" s="6">
        <f t="shared" si="1"/>
        <v>1.8652166090242162</v>
      </c>
      <c r="G40" s="6">
        <v>21414.4</v>
      </c>
      <c r="H40" s="6">
        <f t="shared" si="2"/>
        <v>84.05385249440673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1826.3</v>
      </c>
      <c r="F41" s="6">
        <f t="shared" si="1"/>
        <v>6.626576366184025</v>
      </c>
      <c r="G41" s="6">
        <v>1795</v>
      </c>
      <c r="H41" s="6">
        <f t="shared" si="2"/>
        <v>98.28615232984723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25998.8</v>
      </c>
      <c r="F42" s="6">
        <f t="shared" si="1"/>
        <v>5.342744386188116</v>
      </c>
      <c r="G42" s="6">
        <v>21860.9</v>
      </c>
      <c r="H42" s="6">
        <f t="shared" si="2"/>
        <v>84.08426542763513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60987.299999999996</v>
      </c>
      <c r="F43" s="11">
        <f t="shared" si="1"/>
        <v>42.433124232219</v>
      </c>
      <c r="G43" s="11">
        <f>SUM(G44:G45)</f>
        <v>48157</v>
      </c>
      <c r="H43" s="11">
        <f t="shared" si="2"/>
        <v>78.96234133991832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53916.6</v>
      </c>
      <c r="F44" s="6">
        <f t="shared" si="1"/>
        <v>50.59619407800102</v>
      </c>
      <c r="G44" s="6">
        <v>42425.1</v>
      </c>
      <c r="H44" s="6">
        <f t="shared" si="2"/>
        <v>78.68652696943056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7070.7</v>
      </c>
      <c r="F45" s="6">
        <f t="shared" si="1"/>
        <v>0.7782101167315147</v>
      </c>
      <c r="G45" s="6">
        <v>5731.9</v>
      </c>
      <c r="H45" s="6">
        <f t="shared" si="2"/>
        <v>81.06552392266677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17361.3</v>
      </c>
      <c r="F46" s="11">
        <f t="shared" si="1"/>
        <v>27.66694364985402</v>
      </c>
      <c r="G46" s="11">
        <f>SUM(G47:G50)</f>
        <v>10568.800000000001</v>
      </c>
      <c r="H46" s="11">
        <f t="shared" si="2"/>
        <v>60.87562567319268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5629.6</v>
      </c>
      <c r="F47" s="6">
        <f t="shared" si="1"/>
        <v>-1.8823201338538809</v>
      </c>
      <c r="G47" s="6">
        <v>3837.9</v>
      </c>
      <c r="H47" s="6">
        <f t="shared" si="2"/>
        <v>68.17358249253942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1073.9</v>
      </c>
      <c r="F48" s="6">
        <f t="shared" si="1"/>
        <v>-57.738774546456256</v>
      </c>
      <c r="G48" s="6">
        <v>134.5</v>
      </c>
      <c r="H48" s="6">
        <f t="shared" si="2"/>
        <v>12.524443616724087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9398.2</v>
      </c>
      <c r="F49" s="6">
        <f t="shared" si="1"/>
        <v>101.03531626344952</v>
      </c>
      <c r="G49" s="6">
        <v>5686.7</v>
      </c>
      <c r="H49" s="6">
        <f t="shared" si="2"/>
        <v>60.50839522461747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1259.6</v>
      </c>
      <c r="F50" s="6">
        <f t="shared" si="1"/>
        <v>95.19603285293661</v>
      </c>
      <c r="G50" s="6">
        <v>909.7</v>
      </c>
      <c r="H50" s="6">
        <f t="shared" si="2"/>
        <v>72.22134010797079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3542.8</v>
      </c>
      <c r="F51" s="11">
        <f t="shared" si="1"/>
        <v>22.351153474236767</v>
      </c>
      <c r="G51" s="11">
        <f>SUM(G52:G53)</f>
        <v>3248.6</v>
      </c>
      <c r="H51" s="11">
        <f t="shared" si="2"/>
        <v>91.69583380377102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3542.8</v>
      </c>
      <c r="F52" s="6">
        <f t="shared" si="1"/>
        <v>22.351153474236767</v>
      </c>
      <c r="G52" s="6">
        <v>3248.6</v>
      </c>
      <c r="H52" s="6">
        <f t="shared" si="2"/>
        <v>91.69583380377102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2552.2</v>
      </c>
      <c r="F54" s="11">
        <f t="shared" si="1"/>
        <v>43.59176324969053</v>
      </c>
      <c r="G54" s="11">
        <f>SUM(G55)</f>
        <v>1580.3</v>
      </c>
      <c r="H54" s="11">
        <f t="shared" si="2"/>
        <v>61.9191285949377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2552.2</v>
      </c>
      <c r="F55" s="6">
        <f t="shared" si="1"/>
        <v>43.59176324969053</v>
      </c>
      <c r="G55" s="6">
        <v>1580.3</v>
      </c>
      <c r="H55" s="6">
        <f t="shared" si="2"/>
        <v>61.9191285949377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17559.5</v>
      </c>
      <c r="H56" s="11">
        <f t="shared" si="2"/>
        <v>80.05607732287773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16380</v>
      </c>
      <c r="H57" s="6">
        <f t="shared" si="2"/>
        <v>79.16676735699959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1179.5</v>
      </c>
      <c r="H58" s="6">
        <f t="shared" si="2"/>
        <v>94.85323683152393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2020-04-09T13:18:45Z</dcterms:modified>
  <cp:category/>
  <cp:version/>
  <cp:contentType/>
  <cp:contentStatus/>
</cp:coreProperties>
</file>