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<sst xmlns="http://schemas.openxmlformats.org/spreadsheetml/2006/main" count="162" uniqueCount="79">
  <si>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</si>
  <si>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</si>
  <si>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</si>
  <si>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</si>
  <si>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</si>
  <si>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</si>
  <si>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</si>
  <si>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</si>
  <si>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</si>
  <si>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</si>
  <si>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</si>
  <si>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</si>
  <si>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</si>
  <si>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</si>
  <si>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</si>
  <si>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</si>
  <si>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</si>
  <si>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</si>
  <si>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</si>
  <si>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</si>
  <si>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</si>
  <si>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</si>
  <si>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</si>
  <si>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</si>
  <si>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</si>
  <si>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</si>
  <si>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</si>
  <si>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</si>
  <si>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</si>
  <si>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</si>
  <si>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</si>
  <si>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</si>
  <si>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</si>
  <si>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</si>
  <si>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</si>
  <si>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</si>
  <si>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</si>
  <si>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</si>
  <si>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</si>
  <si>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</si>
  <si>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</si>
  <si>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</si>
  <si>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</si>
  <si>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</si>
  <si>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</si>
  <si>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</si>
  <si>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</si>
  <si>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</si>
  <si>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</si>
  <si>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</si>
  <si>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</si>
  <si>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</si>
  <si>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</si>
  <si>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</si>
  <si>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</si>
  <si>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</si>
  <si>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</si>
  <si>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</si>
  <si>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</si>
  <si>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</si>
  <si>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</si>
  <si>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</si>
  <si>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</si>
  <si>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</si>
  <si>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</si>
  <si>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</si>
  <si>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</si>
  <si>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</si>
  <si>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</si>
  <si>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</si>
  <si>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% исполнения</t>
  </si>
  <si>
    <t>% отклонения уточненного плана от первоначального</t>
  </si>
  <si>
    <t>Исполнено за 2020 г.</t>
  </si>
  <si>
    <t xml:space="preserve">Сбор, удаление отходов и очистка сточных вод </t>
  </si>
  <si>
    <t>Охрана объектов растительного и животного мира и среды их обитания</t>
  </si>
  <si>
    <t>13</t>
  </si>
  <si>
    <t>Обслуживание гос.внутрен. и муниц.долга</t>
  </si>
  <si>
    <t>Исполнение расходов районного бюджета Большемурашкинского муниципального района на 01.04.2020 г.</t>
  </si>
  <si>
    <t>Уточненный план на 01.04.2020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</si>
</sst>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68" fontId="42" fillId="34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G63" sqref="G63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9" t="s">
        <v>77</v>
      </c>
      <c r="B2" s="19"/>
      <c r="C2" s="19"/>
      <c r="D2" s="19"/>
      <c r="E2" s="19"/>
      <c r="F2" s="19"/>
      <c r="G2" s="19"/>
      <c r="H2" s="19"/>
    </row>
    <row r="4" spans="1:8" ht="31.5" customHeight="1">
      <c r="A4" s="20" t="s">
        <v>1</v>
      </c>
      <c r="B4" s="21"/>
      <c r="C4" s="22" t="s">
        <v>0</v>
      </c>
      <c r="D4" s="24" t="s">
        <v>69</v>
      </c>
      <c r="E4" s="22" t="s">
        <v>78</v>
      </c>
      <c r="F4" s="22" t="s">
        <v>71</v>
      </c>
      <c r="G4" s="22" t="s">
        <v>72</v>
      </c>
      <c r="H4" s="22" t="s">
        <v>70</v>
      </c>
    </row>
    <row r="5" spans="1:8" ht="27" customHeight="1">
      <c r="A5" s="3" t="s">
        <v>60</v>
      </c>
      <c r="B5" s="3" t="s">
        <v>61</v>
      </c>
      <c r="C5" s="23"/>
      <c r="D5" s="25"/>
      <c r="E5" s="23"/>
      <c r="F5" s="23"/>
      <c r="G5" s="23"/>
      <c r="H5" s="23"/>
    </row>
    <row r="6" spans="1:8" ht="14.25">
      <c r="A6" s="12"/>
      <c r="B6" s="12"/>
      <c r="C6" s="13" t="s">
        <v>2</v>
      </c>
      <c r="D6" s="14">
        <f>D7+D16+D18+D22+D31+D36+D39+D45+D48+D53+D56+D58+D60</f>
        <v>402513.99999999994</v>
      </c>
      <c r="E6" s="14">
        <f>E7+E16+E18+E22+E31+E36+E39+E45+E48+E53+E56+E58+E60</f>
        <v>492455.1</v>
      </c>
      <c r="F6" s="14">
        <f aca="true" t="shared" si="0" ref="F6:F62">E6/D6*100-100</f>
        <v>22.344837695086397</v>
      </c>
      <c r="G6" s="14">
        <f>G7+G16+G18+G22+G31+G36+G39+G45+G48+G53+G56+G58+G60</f>
        <v>83511.5</v>
      </c>
      <c r="H6" s="14">
        <f>G6/E6*100</f>
        <v>16.95819578272212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50123.7</v>
      </c>
      <c r="E7" s="11">
        <f>SUM(E8:E15)</f>
        <v>51195.3</v>
      </c>
      <c r="F7" s="11">
        <f>SUM(F8:F15)</f>
        <v>76.76424999236986</v>
      </c>
      <c r="G7" s="11">
        <f>SUM(G8:G15)</f>
        <v>11237</v>
      </c>
      <c r="H7" s="11">
        <f>G7/E7*100</f>
        <v>21.94928050035843</v>
      </c>
    </row>
    <row r="8" spans="1:8" ht="41.25">
      <c r="A8" s="4" t="s">
        <v>50</v>
      </c>
      <c r="B8" s="4" t="s">
        <v>52</v>
      </c>
      <c r="C8" s="5" t="s">
        <v>4</v>
      </c>
      <c r="D8" s="6">
        <v>1853.7</v>
      </c>
      <c r="E8" s="6">
        <v>1853.7</v>
      </c>
      <c r="F8" s="6">
        <f t="shared" si="0"/>
        <v>0</v>
      </c>
      <c r="G8" s="7">
        <v>350.4</v>
      </c>
      <c r="H8" s="6">
        <f>G8/E8*100</f>
        <v>18.90273507039974</v>
      </c>
    </row>
    <row r="9" spans="1:8" ht="41.25">
      <c r="A9" s="4" t="s">
        <v>50</v>
      </c>
      <c r="B9" s="4" t="s">
        <v>53</v>
      </c>
      <c r="C9" s="5" t="s">
        <v>5</v>
      </c>
      <c r="D9" s="6">
        <v>1120.2</v>
      </c>
      <c r="E9" s="6">
        <v>1979.7</v>
      </c>
      <c r="F9" s="6">
        <f t="shared" si="0"/>
        <v>76.72737011247992</v>
      </c>
      <c r="G9" s="8">
        <v>530.5</v>
      </c>
      <c r="H9" s="8">
        <f aca="true" t="shared" si="1" ref="H9:H62">G9/E9*100</f>
        <v>26.796989442844875</v>
      </c>
    </row>
    <row r="10" spans="1:8" ht="54.75">
      <c r="A10" s="4" t="s">
        <v>50</v>
      </c>
      <c r="B10" s="4" t="s">
        <v>54</v>
      </c>
      <c r="C10" s="5" t="s">
        <v>6</v>
      </c>
      <c r="D10" s="6">
        <v>23660.8</v>
      </c>
      <c r="E10" s="6">
        <v>24071.9</v>
      </c>
      <c r="F10" s="6">
        <f t="shared" si="0"/>
        <v>1.7374729510413829</v>
      </c>
      <c r="G10" s="6">
        <v>5080.9</v>
      </c>
      <c r="H10" s="6">
        <f t="shared" si="1"/>
        <v>21.107183064070554</v>
      </c>
    </row>
    <row r="11" spans="1:8" ht="14.25">
      <c r="A11" s="4" t="s">
        <v>50</v>
      </c>
      <c r="B11" s="4" t="s">
        <v>55</v>
      </c>
      <c r="C11" s="5" t="s">
        <v>7</v>
      </c>
      <c r="D11" s="6">
        <v>13.7</v>
      </c>
      <c r="E11" s="6">
        <v>13.7</v>
      </c>
      <c r="F11" s="6">
        <f t="shared" si="0"/>
        <v>0</v>
      </c>
      <c r="G11" s="6">
        <v>0</v>
      </c>
      <c r="H11" s="6">
        <f t="shared" si="1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11023.5</v>
      </c>
      <c r="E12" s="6">
        <v>11023.5</v>
      </c>
      <c r="F12" s="6">
        <f t="shared" si="0"/>
        <v>0</v>
      </c>
      <c r="G12" s="6">
        <v>2401.7</v>
      </c>
      <c r="H12" s="6">
        <f t="shared" si="1"/>
        <v>21.787091214224155</v>
      </c>
    </row>
    <row r="13" spans="1:8" ht="14.25">
      <c r="A13" s="4" t="s">
        <v>50</v>
      </c>
      <c r="B13" s="4" t="s">
        <v>57</v>
      </c>
      <c r="C13" s="5" t="s">
        <v>9</v>
      </c>
      <c r="D13" s="6">
        <v>700</v>
      </c>
      <c r="E13" s="6">
        <v>700</v>
      </c>
      <c r="F13" s="6">
        <f t="shared" si="0"/>
        <v>0</v>
      </c>
      <c r="G13" s="6">
        <v>0</v>
      </c>
      <c r="H13" s="6">
        <f t="shared" si="1"/>
        <v>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0"/>
        <v>0</v>
      </c>
      <c r="G14" s="6">
        <v>0</v>
      </c>
      <c r="H14" s="6">
        <f t="shared" si="1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11701.8</v>
      </c>
      <c r="E15" s="6">
        <v>11502.8</v>
      </c>
      <c r="F15" s="6">
        <f t="shared" si="0"/>
        <v>-1.7005930711514452</v>
      </c>
      <c r="G15" s="6">
        <v>2873.5</v>
      </c>
      <c r="H15" s="6">
        <f t="shared" si="1"/>
        <v>24.980874221928577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445.3</v>
      </c>
      <c r="E16" s="11">
        <f>SUM(E17)</f>
        <v>445.3</v>
      </c>
      <c r="F16" s="11">
        <f>SUM(F17)</f>
        <v>0</v>
      </c>
      <c r="G16" s="11">
        <f>SUM(G17)</f>
        <v>111.8</v>
      </c>
      <c r="H16" s="11">
        <f t="shared" si="1"/>
        <v>25.10666966090276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445.3</v>
      </c>
      <c r="E17" s="6">
        <v>445.3</v>
      </c>
      <c r="F17" s="6">
        <f t="shared" si="0"/>
        <v>0</v>
      </c>
      <c r="G17" s="6">
        <v>111.8</v>
      </c>
      <c r="H17" s="6">
        <f t="shared" si="1"/>
        <v>25.10666966090276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4813.9</v>
      </c>
      <c r="E18" s="11">
        <f>SUM(E19:E21)</f>
        <v>4203.1</v>
      </c>
      <c r="F18" s="11">
        <f t="shared" si="0"/>
        <v>-12.688256922661452</v>
      </c>
      <c r="G18" s="11">
        <f>SUM(G19:G21)</f>
        <v>849.3</v>
      </c>
      <c r="H18" s="11">
        <f t="shared" si="1"/>
        <v>20.2065142394899</v>
      </c>
    </row>
    <row r="19" spans="1:8" ht="41.25">
      <c r="A19" s="4" t="s">
        <v>53</v>
      </c>
      <c r="B19" s="4" t="s">
        <v>58</v>
      </c>
      <c r="C19" s="5" t="s">
        <v>15</v>
      </c>
      <c r="D19" s="6">
        <v>4763.9</v>
      </c>
      <c r="E19" s="6">
        <v>4153.1</v>
      </c>
      <c r="F19" s="6">
        <f t="shared" si="0"/>
        <v>-12.821427821742674</v>
      </c>
      <c r="G19" s="6">
        <v>849.3</v>
      </c>
      <c r="H19" s="6">
        <f t="shared" si="1"/>
        <v>20.449784498326547</v>
      </c>
    </row>
    <row r="20" spans="1:8" ht="14.25">
      <c r="A20" s="4" t="s">
        <v>53</v>
      </c>
      <c r="B20" s="4" t="s">
        <v>66</v>
      </c>
      <c r="C20" s="5" t="s">
        <v>67</v>
      </c>
      <c r="D20" s="6"/>
      <c r="E20" s="6"/>
      <c r="F20" s="6">
        <v>0</v>
      </c>
      <c r="G20" s="6"/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50</v>
      </c>
      <c r="F21" s="6">
        <f t="shared" si="0"/>
        <v>0</v>
      </c>
      <c r="G21" s="6">
        <v>0</v>
      </c>
      <c r="H21" s="6"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50612.299999999996</v>
      </c>
      <c r="E22" s="11">
        <f>SUM(E23:E30)</f>
        <v>34140.1</v>
      </c>
      <c r="F22" s="11">
        <f t="shared" si="0"/>
        <v>-32.545843599283174</v>
      </c>
      <c r="G22" s="11">
        <f>SUM(G23:G30)</f>
        <v>4007.7000000000003</v>
      </c>
      <c r="H22" s="11">
        <f t="shared" si="1"/>
        <v>11.738981432391823</v>
      </c>
    </row>
    <row r="23" spans="1:8" ht="14.25">
      <c r="A23" s="4" t="s">
        <v>54</v>
      </c>
      <c r="B23" s="4" t="s">
        <v>50</v>
      </c>
      <c r="C23" s="5" t="s">
        <v>18</v>
      </c>
      <c r="D23" s="6"/>
      <c r="E23" s="6"/>
      <c r="F23" s="6">
        <v>0</v>
      </c>
      <c r="G23" s="6"/>
      <c r="H23" s="6">
        <v>0</v>
      </c>
    </row>
    <row r="24" spans="1:8" ht="14.25">
      <c r="A24" s="4" t="s">
        <v>54</v>
      </c>
      <c r="B24" s="4" t="s">
        <v>52</v>
      </c>
      <c r="C24" s="5" t="s">
        <v>68</v>
      </c>
      <c r="D24" s="6"/>
      <c r="E24" s="6"/>
      <c r="F24" s="6">
        <v>0</v>
      </c>
      <c r="G24" s="6"/>
      <c r="H24" s="6">
        <v>0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38898.6</v>
      </c>
      <c r="E25" s="6">
        <v>17318</v>
      </c>
      <c r="F25" s="6">
        <f t="shared" si="0"/>
        <v>-55.47911750037276</v>
      </c>
      <c r="G25" s="6">
        <v>798.1</v>
      </c>
      <c r="H25" s="6">
        <f t="shared" si="1"/>
        <v>4.608499826769835</v>
      </c>
    </row>
    <row r="26" spans="1:8" ht="14.25">
      <c r="A26" s="4" t="s">
        <v>54</v>
      </c>
      <c r="B26" s="4" t="s">
        <v>56</v>
      </c>
      <c r="C26" s="5" t="s">
        <v>20</v>
      </c>
      <c r="D26" s="6"/>
      <c r="E26" s="6"/>
      <c r="F26" s="6">
        <v>0</v>
      </c>
      <c r="G26" s="6"/>
      <c r="H26" s="6">
        <v>0</v>
      </c>
    </row>
    <row r="27" spans="1:8" ht="14.25">
      <c r="A27" s="4" t="s">
        <v>54</v>
      </c>
      <c r="B27" s="4" t="s">
        <v>59</v>
      </c>
      <c r="C27" s="5" t="s">
        <v>21</v>
      </c>
      <c r="D27" s="6">
        <v>7000</v>
      </c>
      <c r="E27" s="6">
        <v>12919</v>
      </c>
      <c r="F27" s="6">
        <f t="shared" si="0"/>
        <v>84.55714285714288</v>
      </c>
      <c r="G27" s="6">
        <v>2000</v>
      </c>
      <c r="H27" s="6">
        <f t="shared" si="1"/>
        <v>15.481074386562426</v>
      </c>
    </row>
    <row r="28" spans="1:8" ht="14.25">
      <c r="A28" s="4" t="s">
        <v>54</v>
      </c>
      <c r="B28" s="4" t="s">
        <v>58</v>
      </c>
      <c r="C28" s="5" t="s">
        <v>62</v>
      </c>
      <c r="D28" s="6"/>
      <c r="E28" s="6"/>
      <c r="F28" s="6">
        <v>0</v>
      </c>
      <c r="G28" s="6"/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3019.6</v>
      </c>
      <c r="E29" s="6">
        <v>2006.1</v>
      </c>
      <c r="F29" s="6">
        <f t="shared" si="0"/>
        <v>-33.564048218307065</v>
      </c>
      <c r="G29" s="6">
        <v>633.7</v>
      </c>
      <c r="H29" s="6">
        <f t="shared" si="1"/>
        <v>31.588654603459453</v>
      </c>
    </row>
    <row r="30" spans="1:8" ht="14.25">
      <c r="A30" s="4" t="s">
        <v>54</v>
      </c>
      <c r="B30" s="4">
        <v>12</v>
      </c>
      <c r="C30" s="5" t="s">
        <v>23</v>
      </c>
      <c r="D30" s="6">
        <v>1694.1</v>
      </c>
      <c r="E30" s="6">
        <v>1897</v>
      </c>
      <c r="F30" s="6">
        <f t="shared" si="0"/>
        <v>11.976860870078525</v>
      </c>
      <c r="G30" s="6">
        <v>575.9</v>
      </c>
      <c r="H30" s="6">
        <f t="shared" si="1"/>
        <v>30.358460727464415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11650.199999999999</v>
      </c>
      <c r="E31" s="11">
        <f>SUM(E32:E35)</f>
        <v>38081.3</v>
      </c>
      <c r="F31" s="11">
        <f t="shared" si="0"/>
        <v>226.8725000429178</v>
      </c>
      <c r="G31" s="11">
        <f>SUM(G32:G35)</f>
        <v>198.3</v>
      </c>
      <c r="H31" s="11">
        <f t="shared" si="1"/>
        <v>0.5207280213648169</v>
      </c>
    </row>
    <row r="32" spans="1:8" ht="14.25">
      <c r="A32" s="4" t="s">
        <v>55</v>
      </c>
      <c r="B32" s="4" t="s">
        <v>50</v>
      </c>
      <c r="C32" s="5" t="s">
        <v>25</v>
      </c>
      <c r="D32" s="6">
        <v>28.2</v>
      </c>
      <c r="E32" s="6">
        <v>5136.1</v>
      </c>
      <c r="F32" s="6">
        <f t="shared" si="0"/>
        <v>18113.12056737589</v>
      </c>
      <c r="G32" s="6">
        <v>4.4</v>
      </c>
      <c r="H32" s="6">
        <f t="shared" si="1"/>
        <v>0.08566811393859154</v>
      </c>
    </row>
    <row r="33" spans="1:8" ht="14.25">
      <c r="A33" s="4" t="s">
        <v>55</v>
      </c>
      <c r="B33" s="4" t="s">
        <v>52</v>
      </c>
      <c r="C33" s="5" t="s">
        <v>26</v>
      </c>
      <c r="D33" s="6">
        <v>10260.3</v>
      </c>
      <c r="E33" s="6">
        <v>26287.3</v>
      </c>
      <c r="F33" s="6">
        <f t="shared" si="0"/>
        <v>156.2040096293481</v>
      </c>
      <c r="G33" s="6">
        <v>128.1</v>
      </c>
      <c r="H33" s="6">
        <f t="shared" si="1"/>
        <v>0.48730755916355045</v>
      </c>
    </row>
    <row r="34" spans="1:8" ht="14.25">
      <c r="A34" s="4" t="s">
        <v>55</v>
      </c>
      <c r="B34" s="4" t="s">
        <v>53</v>
      </c>
      <c r="C34" s="5" t="s">
        <v>27</v>
      </c>
      <c r="D34" s="6">
        <v>1113.4</v>
      </c>
      <c r="E34" s="6">
        <v>6409.6</v>
      </c>
      <c r="F34" s="6">
        <f t="shared" si="0"/>
        <v>475.6781031075984</v>
      </c>
      <c r="G34" s="6"/>
      <c r="H34" s="6">
        <f t="shared" si="1"/>
        <v>0</v>
      </c>
    </row>
    <row r="35" spans="1:8" ht="27">
      <c r="A35" s="4" t="s">
        <v>55</v>
      </c>
      <c r="B35" s="4" t="s">
        <v>55</v>
      </c>
      <c r="C35" s="5" t="s">
        <v>28</v>
      </c>
      <c r="D35" s="6">
        <v>248.3</v>
      </c>
      <c r="E35" s="6">
        <v>248.3</v>
      </c>
      <c r="F35" s="6">
        <f t="shared" si="0"/>
        <v>0</v>
      </c>
      <c r="G35" s="6">
        <v>65.8</v>
      </c>
      <c r="H35" s="6">
        <f t="shared" si="1"/>
        <v>26.500201369311316</v>
      </c>
    </row>
    <row r="36" spans="1:8" ht="14.25">
      <c r="A36" s="9" t="s">
        <v>56</v>
      </c>
      <c r="B36" s="9" t="s">
        <v>51</v>
      </c>
      <c r="C36" s="10" t="s">
        <v>63</v>
      </c>
      <c r="D36" s="11">
        <f>SUM(D37:D38)</f>
        <v>1550</v>
      </c>
      <c r="E36" s="11">
        <f>SUM(E37:E38)</f>
        <v>16085.9</v>
      </c>
      <c r="F36" s="11" t="e">
        <f>SUM(F37:F38)</f>
        <v>#DIV/0!</v>
      </c>
      <c r="G36" s="11">
        <f>SUM(G37:G38)</f>
        <v>173</v>
      </c>
      <c r="H36" s="11">
        <f>SUM(H37:H38)</f>
        <v>100.48596351433083</v>
      </c>
    </row>
    <row r="37" spans="1:8" ht="14.25">
      <c r="A37" s="16" t="s">
        <v>56</v>
      </c>
      <c r="B37" s="16" t="s">
        <v>52</v>
      </c>
      <c r="C37" s="15" t="s">
        <v>73</v>
      </c>
      <c r="D37" s="17">
        <v>1550</v>
      </c>
      <c r="E37" s="17">
        <v>16012.4</v>
      </c>
      <c r="F37" s="6">
        <f t="shared" si="0"/>
        <v>933.058064516129</v>
      </c>
      <c r="G37" s="17">
        <v>99.6</v>
      </c>
      <c r="H37" s="6">
        <f t="shared" si="1"/>
        <v>0.6220179360995228</v>
      </c>
    </row>
    <row r="38" spans="1:8" ht="27">
      <c r="A38" s="16" t="s">
        <v>56</v>
      </c>
      <c r="B38" s="16" t="s">
        <v>53</v>
      </c>
      <c r="C38" s="15" t="s">
        <v>74</v>
      </c>
      <c r="D38" s="17"/>
      <c r="E38" s="17">
        <v>73.5</v>
      </c>
      <c r="F38" s="6" t="e">
        <f t="shared" si="0"/>
        <v>#DIV/0!</v>
      </c>
      <c r="G38" s="17">
        <v>73.4</v>
      </c>
      <c r="H38" s="6">
        <f t="shared" si="1"/>
        <v>99.86394557823131</v>
      </c>
    </row>
    <row r="39" spans="1:8" ht="14.25">
      <c r="A39" s="9" t="s">
        <v>57</v>
      </c>
      <c r="B39" s="9" t="s">
        <v>51</v>
      </c>
      <c r="C39" s="10" t="s">
        <v>29</v>
      </c>
      <c r="D39" s="11">
        <f>SUM(D40:D44)</f>
        <v>179264.5</v>
      </c>
      <c r="E39" s="11">
        <f>SUM(E40:E44)</f>
        <v>231514.49999999997</v>
      </c>
      <c r="F39" s="11">
        <f t="shared" si="0"/>
        <v>29.1468751481749</v>
      </c>
      <c r="G39" s="11">
        <f>SUM(G40:G44)</f>
        <v>45432.5</v>
      </c>
      <c r="H39" s="11">
        <f t="shared" si="1"/>
        <v>19.624040826816465</v>
      </c>
    </row>
    <row r="40" spans="1:8" ht="14.25">
      <c r="A40" s="4" t="s">
        <v>57</v>
      </c>
      <c r="B40" s="4" t="s">
        <v>50</v>
      </c>
      <c r="C40" s="5" t="s">
        <v>30</v>
      </c>
      <c r="D40" s="6">
        <v>31453.2</v>
      </c>
      <c r="E40" s="6">
        <v>31444.9</v>
      </c>
      <c r="F40" s="6">
        <f t="shared" si="0"/>
        <v>-0.02638841198987052</v>
      </c>
      <c r="G40" s="6">
        <v>7750.8</v>
      </c>
      <c r="H40" s="6">
        <f t="shared" si="1"/>
        <v>24.64883017595858</v>
      </c>
    </row>
    <row r="41" spans="1:8" ht="14.25">
      <c r="A41" s="4" t="s">
        <v>57</v>
      </c>
      <c r="B41" s="4" t="s">
        <v>52</v>
      </c>
      <c r="C41" s="5" t="s">
        <v>31</v>
      </c>
      <c r="D41" s="6">
        <v>91437</v>
      </c>
      <c r="E41" s="6">
        <v>141467.3</v>
      </c>
      <c r="F41" s="6">
        <f t="shared" si="0"/>
        <v>54.715596530944794</v>
      </c>
      <c r="G41" s="6">
        <v>24783.6</v>
      </c>
      <c r="H41" s="6">
        <f t="shared" si="1"/>
        <v>17.51896021200659</v>
      </c>
    </row>
    <row r="42" spans="1:8" ht="14.25">
      <c r="A42" s="4" t="s">
        <v>57</v>
      </c>
      <c r="B42" s="4" t="s">
        <v>53</v>
      </c>
      <c r="C42" s="5" t="s">
        <v>32</v>
      </c>
      <c r="D42" s="6">
        <v>28732.7</v>
      </c>
      <c r="E42" s="6">
        <v>30877.4</v>
      </c>
      <c r="F42" s="6">
        <f t="shared" si="0"/>
        <v>7.4643176589739255</v>
      </c>
      <c r="G42" s="6">
        <v>7294.9</v>
      </c>
      <c r="H42" s="6">
        <f t="shared" si="1"/>
        <v>23.62537001172378</v>
      </c>
    </row>
    <row r="43" spans="1:8" ht="14.25">
      <c r="A43" s="4" t="s">
        <v>57</v>
      </c>
      <c r="B43" s="4" t="s">
        <v>57</v>
      </c>
      <c r="C43" s="5" t="s">
        <v>33</v>
      </c>
      <c r="D43" s="6">
        <v>1669.4</v>
      </c>
      <c r="E43" s="6">
        <v>1644</v>
      </c>
      <c r="F43" s="6">
        <f t="shared" si="0"/>
        <v>-1.521504732239137</v>
      </c>
      <c r="G43" s="6">
        <v>21.8</v>
      </c>
      <c r="H43" s="6">
        <f t="shared" si="1"/>
        <v>1.3260340632603407</v>
      </c>
    </row>
    <row r="44" spans="1:8" ht="14.25">
      <c r="A44" s="4" t="s">
        <v>57</v>
      </c>
      <c r="B44" s="4" t="s">
        <v>58</v>
      </c>
      <c r="C44" s="5" t="s">
        <v>34</v>
      </c>
      <c r="D44" s="6">
        <v>25972.2</v>
      </c>
      <c r="E44" s="6">
        <v>26080.9</v>
      </c>
      <c r="F44" s="6">
        <f t="shared" si="0"/>
        <v>0.41852442226688424</v>
      </c>
      <c r="G44" s="6">
        <v>5581.4</v>
      </c>
      <c r="H44" s="6">
        <f t="shared" si="1"/>
        <v>21.400335111134964</v>
      </c>
    </row>
    <row r="45" spans="1:8" ht="14.25">
      <c r="A45" s="9" t="s">
        <v>59</v>
      </c>
      <c r="B45" s="9" t="s">
        <v>51</v>
      </c>
      <c r="C45" s="10" t="s">
        <v>35</v>
      </c>
      <c r="D45" s="11">
        <f>SUM(D46:D47)</f>
        <v>44469.1</v>
      </c>
      <c r="E45" s="11">
        <f>SUM(E46:E47)</f>
        <v>55730.6</v>
      </c>
      <c r="F45" s="11">
        <f t="shared" si="0"/>
        <v>25.324326329968457</v>
      </c>
      <c r="G45" s="11">
        <f>SUM(G46:G47)</f>
        <v>11847.4</v>
      </c>
      <c r="H45" s="11">
        <f t="shared" si="1"/>
        <v>21.25833922477059</v>
      </c>
    </row>
    <row r="46" spans="1:8" ht="14.25">
      <c r="A46" s="4" t="s">
        <v>59</v>
      </c>
      <c r="B46" s="4" t="s">
        <v>50</v>
      </c>
      <c r="C46" s="5" t="s">
        <v>36</v>
      </c>
      <c r="D46" s="6">
        <v>36922.2</v>
      </c>
      <c r="E46" s="6">
        <v>48183.7</v>
      </c>
      <c r="F46" s="6">
        <f t="shared" si="0"/>
        <v>30.500620223063635</v>
      </c>
      <c r="G46" s="6">
        <v>9873.4</v>
      </c>
      <c r="H46" s="6">
        <f t="shared" si="1"/>
        <v>20.491161948957842</v>
      </c>
    </row>
    <row r="47" spans="1:8" ht="14.25">
      <c r="A47" s="4" t="s">
        <v>59</v>
      </c>
      <c r="B47" s="4" t="s">
        <v>54</v>
      </c>
      <c r="C47" s="5" t="s">
        <v>37</v>
      </c>
      <c r="D47" s="6">
        <v>7546.9</v>
      </c>
      <c r="E47" s="6">
        <v>7546.9</v>
      </c>
      <c r="F47" s="6">
        <f t="shared" si="0"/>
        <v>0</v>
      </c>
      <c r="G47" s="6">
        <v>1974</v>
      </c>
      <c r="H47" s="6">
        <f t="shared" si="1"/>
        <v>26.15643509255456</v>
      </c>
    </row>
    <row r="48" spans="1:8" ht="14.25">
      <c r="A48" s="9">
        <v>10</v>
      </c>
      <c r="B48" s="9" t="s">
        <v>51</v>
      </c>
      <c r="C48" s="10" t="s">
        <v>38</v>
      </c>
      <c r="D48" s="11">
        <f>SUM(D49:D52)</f>
        <v>18570.8</v>
      </c>
      <c r="E48" s="11">
        <f>SUM(E49:E52)</f>
        <v>20037.199999999997</v>
      </c>
      <c r="F48" s="11">
        <f t="shared" si="0"/>
        <v>7.89626725827641</v>
      </c>
      <c r="G48" s="11">
        <f>SUM(G49:G52)</f>
        <v>1730.9</v>
      </c>
      <c r="H48" s="11">
        <f t="shared" si="1"/>
        <v>8.638432515521133</v>
      </c>
    </row>
    <row r="49" spans="1:8" ht="14.25">
      <c r="A49" s="4">
        <v>10</v>
      </c>
      <c r="B49" s="4" t="s">
        <v>50</v>
      </c>
      <c r="C49" s="5" t="s">
        <v>39</v>
      </c>
      <c r="D49" s="6">
        <v>6600</v>
      </c>
      <c r="E49" s="6">
        <v>6259.8</v>
      </c>
      <c r="F49" s="6">
        <f t="shared" si="0"/>
        <v>-5.154545454545456</v>
      </c>
      <c r="G49" s="6">
        <v>1183.3</v>
      </c>
      <c r="H49" s="6">
        <f t="shared" si="1"/>
        <v>18.90315984536247</v>
      </c>
    </row>
    <row r="50" spans="1:8" ht="14.25">
      <c r="A50" s="4">
        <v>10</v>
      </c>
      <c r="B50" s="4" t="s">
        <v>53</v>
      </c>
      <c r="C50" s="5" t="s">
        <v>40</v>
      </c>
      <c r="D50" s="6">
        <v>2991.1</v>
      </c>
      <c r="E50" s="6">
        <v>3291.1</v>
      </c>
      <c r="F50" s="6">
        <f t="shared" si="0"/>
        <v>10.029754939654296</v>
      </c>
      <c r="G50" s="6">
        <v>106.2</v>
      </c>
      <c r="H50" s="6">
        <f t="shared" si="1"/>
        <v>3.2268846282397985</v>
      </c>
    </row>
    <row r="51" spans="1:8" ht="14.25">
      <c r="A51" s="4">
        <v>10</v>
      </c>
      <c r="B51" s="4" t="s">
        <v>54</v>
      </c>
      <c r="C51" s="5" t="s">
        <v>41</v>
      </c>
      <c r="D51" s="6">
        <v>8098.1</v>
      </c>
      <c r="E51" s="6">
        <v>9518.3</v>
      </c>
      <c r="F51" s="6">
        <f t="shared" si="0"/>
        <v>17.53744705548212</v>
      </c>
      <c r="G51" s="6">
        <v>292.9</v>
      </c>
      <c r="H51" s="6">
        <f t="shared" si="1"/>
        <v>3.0772301776577753</v>
      </c>
    </row>
    <row r="52" spans="1:8" ht="14.25">
      <c r="A52" s="4">
        <v>10</v>
      </c>
      <c r="B52" s="4" t="s">
        <v>56</v>
      </c>
      <c r="C52" s="5" t="s">
        <v>42</v>
      </c>
      <c r="D52" s="6">
        <v>881.6</v>
      </c>
      <c r="E52" s="6">
        <v>968</v>
      </c>
      <c r="F52" s="6">
        <f t="shared" si="0"/>
        <v>9.800362976406547</v>
      </c>
      <c r="G52" s="6">
        <v>148.5</v>
      </c>
      <c r="H52" s="6">
        <f t="shared" si="1"/>
        <v>15.340909090909092</v>
      </c>
    </row>
    <row r="53" spans="1:8" ht="14.25">
      <c r="A53" s="9">
        <v>11</v>
      </c>
      <c r="B53" s="9" t="s">
        <v>51</v>
      </c>
      <c r="C53" s="10" t="s">
        <v>43</v>
      </c>
      <c r="D53" s="11">
        <f>SUM(D54:D55)</f>
        <v>13020.8</v>
      </c>
      <c r="E53" s="11">
        <f>SUM(E54:E55)</f>
        <v>13023.7</v>
      </c>
      <c r="F53" s="11">
        <f t="shared" si="0"/>
        <v>0.022272057016479607</v>
      </c>
      <c r="G53" s="11">
        <f>SUM(G54:G55)</f>
        <v>924.1</v>
      </c>
      <c r="H53" s="11">
        <f t="shared" si="1"/>
        <v>7.095525849029078</v>
      </c>
    </row>
    <row r="54" spans="1:8" ht="14.25">
      <c r="A54" s="4">
        <v>11</v>
      </c>
      <c r="B54" s="4" t="s">
        <v>52</v>
      </c>
      <c r="C54" s="5" t="s">
        <v>44</v>
      </c>
      <c r="D54" s="6">
        <v>13020.8</v>
      </c>
      <c r="E54" s="6">
        <v>13023.7</v>
      </c>
      <c r="F54" s="6">
        <f t="shared" si="0"/>
        <v>0.022272057016479607</v>
      </c>
      <c r="G54" s="6">
        <v>924.1</v>
      </c>
      <c r="H54" s="6">
        <f t="shared" si="1"/>
        <v>7.095525849029078</v>
      </c>
    </row>
    <row r="55" spans="1:8" ht="27">
      <c r="A55" s="4" t="s">
        <v>64</v>
      </c>
      <c r="B55" s="4" t="s">
        <v>55</v>
      </c>
      <c r="C55" s="5" t="s">
        <v>65</v>
      </c>
      <c r="D55" s="6"/>
      <c r="E55" s="6"/>
      <c r="F55" s="6">
        <v>0</v>
      </c>
      <c r="G55" s="6"/>
      <c r="H55" s="6">
        <v>0</v>
      </c>
    </row>
    <row r="56" spans="1:8" ht="14.25">
      <c r="A56" s="9">
        <v>12</v>
      </c>
      <c r="B56" s="9" t="s">
        <v>51</v>
      </c>
      <c r="C56" s="10" t="s">
        <v>45</v>
      </c>
      <c r="D56" s="11">
        <f>SUM(D57)</f>
        <v>1864.1</v>
      </c>
      <c r="E56" s="11">
        <f>SUM(E57)</f>
        <v>1864.1</v>
      </c>
      <c r="F56" s="11">
        <f t="shared" si="0"/>
        <v>0</v>
      </c>
      <c r="G56" s="11">
        <f>SUM(G57)</f>
        <v>466</v>
      </c>
      <c r="H56" s="11">
        <f t="shared" si="1"/>
        <v>24.998658870232283</v>
      </c>
    </row>
    <row r="57" spans="1:8" s="2" customFormat="1" ht="14.25">
      <c r="A57" s="4">
        <v>12</v>
      </c>
      <c r="B57" s="4" t="s">
        <v>52</v>
      </c>
      <c r="C57" s="5" t="s">
        <v>46</v>
      </c>
      <c r="D57" s="6">
        <v>1864.1</v>
      </c>
      <c r="E57" s="6">
        <v>1864.1</v>
      </c>
      <c r="F57" s="6">
        <f t="shared" si="0"/>
        <v>0</v>
      </c>
      <c r="G57" s="6">
        <v>466</v>
      </c>
      <c r="H57" s="6">
        <f t="shared" si="1"/>
        <v>24.998658870232283</v>
      </c>
    </row>
    <row r="58" spans="1:8" s="18" customFormat="1" ht="14.25">
      <c r="A58" s="9" t="s">
        <v>75</v>
      </c>
      <c r="B58" s="9" t="s">
        <v>51</v>
      </c>
      <c r="C58" s="10" t="s">
        <v>76</v>
      </c>
      <c r="D58" s="11">
        <f>SUM(D59)</f>
        <v>0</v>
      </c>
      <c r="E58" s="11">
        <f>SUM(E59)</f>
        <v>4.7</v>
      </c>
      <c r="F58" s="11" t="e">
        <f t="shared" si="0"/>
        <v>#DIV/0!</v>
      </c>
      <c r="G58" s="11">
        <f>SUM(G59)</f>
        <v>1.2</v>
      </c>
      <c r="H58" s="11">
        <f t="shared" si="1"/>
        <v>25.53191489361702</v>
      </c>
    </row>
    <row r="59" spans="1:8" s="2" customFormat="1" ht="14.25">
      <c r="A59" s="4" t="s">
        <v>75</v>
      </c>
      <c r="B59" s="4" t="s">
        <v>50</v>
      </c>
      <c r="C59" s="5" t="s">
        <v>76</v>
      </c>
      <c r="D59" s="6"/>
      <c r="E59" s="6">
        <v>4.7</v>
      </c>
      <c r="F59" s="6" t="e">
        <f t="shared" si="0"/>
        <v>#DIV/0!</v>
      </c>
      <c r="G59" s="6">
        <v>1.2</v>
      </c>
      <c r="H59" s="6">
        <f t="shared" si="1"/>
        <v>25.53191489361702</v>
      </c>
    </row>
    <row r="60" spans="1:8" ht="41.25">
      <c r="A60" s="9">
        <v>14</v>
      </c>
      <c r="B60" s="9" t="s">
        <v>51</v>
      </c>
      <c r="C60" s="10" t="s">
        <v>47</v>
      </c>
      <c r="D60" s="11">
        <f>SUM(D61:D62)</f>
        <v>26129.3</v>
      </c>
      <c r="E60" s="11">
        <f>SUM(E61:E62)</f>
        <v>26129.3</v>
      </c>
      <c r="F60" s="11">
        <f t="shared" si="0"/>
        <v>0</v>
      </c>
      <c r="G60" s="11">
        <f>SUM(G61:G62)</f>
        <v>6532.3</v>
      </c>
      <c r="H60" s="11">
        <f t="shared" si="1"/>
        <v>24.99990432196806</v>
      </c>
    </row>
    <row r="61" spans="1:8" s="2" customFormat="1" ht="41.25">
      <c r="A61" s="4">
        <v>14</v>
      </c>
      <c r="B61" s="4" t="s">
        <v>50</v>
      </c>
      <c r="C61" s="5" t="s">
        <v>48</v>
      </c>
      <c r="D61" s="6">
        <v>24681.3</v>
      </c>
      <c r="E61" s="6">
        <v>24681.3</v>
      </c>
      <c r="F61" s="6">
        <f t="shared" si="0"/>
        <v>0</v>
      </c>
      <c r="G61" s="6">
        <v>6170.3</v>
      </c>
      <c r="H61" s="6">
        <f t="shared" si="1"/>
        <v>24.999898708739007</v>
      </c>
    </row>
    <row r="62" spans="1:8" s="2" customFormat="1" ht="14.25">
      <c r="A62" s="4">
        <v>14</v>
      </c>
      <c r="B62" s="4" t="s">
        <v>53</v>
      </c>
      <c r="C62" s="5" t="s">
        <v>49</v>
      </c>
      <c r="D62" s="6">
        <v>1448</v>
      </c>
      <c r="E62" s="6">
        <v>1448</v>
      </c>
      <c r="F62" s="6">
        <f t="shared" si="0"/>
        <v>0</v>
      </c>
      <c r="G62" s="6">
        <v>362</v>
      </c>
      <c r="H62" s="6">
        <f t="shared" si="1"/>
        <v>25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2020-05-19T10:23:14Z</dcterms:modified>
  <cp:category/>
  <cp:version/>
  <cp:contentType/>
  <cp:contentStatus/>
</cp:coreProperties>
</file>